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20"/>
  </bookViews>
  <sheets>
    <sheet name="Документ" sheetId="2" r:id="rId1"/>
  </sheets>
  <definedNames>
    <definedName name="_xlnm.Print_Titles" localSheetId="0">Документ!$5:$8</definedName>
    <definedName name="_xlnm.Print_Area" localSheetId="0">Документ!$A$1:$S$242</definedName>
  </definedNames>
  <calcPr calcId="124519"/>
</workbook>
</file>

<file path=xl/calcChain.xml><?xml version="1.0" encoding="utf-8"?>
<calcChain xmlns="http://schemas.openxmlformats.org/spreadsheetml/2006/main">
  <c r="I10" i="2"/>
  <c r="H10"/>
  <c r="G215"/>
  <c r="I215"/>
  <c r="H215"/>
  <c r="G222"/>
  <c r="G223"/>
  <c r="H222"/>
  <c r="I222"/>
  <c r="I9" l="1"/>
  <c r="I37"/>
  <c r="G37" s="1"/>
  <c r="I42"/>
  <c r="G42" s="1"/>
  <c r="G48"/>
  <c r="I48"/>
  <c r="I46"/>
  <c r="G46" s="1"/>
  <c r="I45"/>
  <c r="G45" s="1"/>
  <c r="G44"/>
  <c r="I44"/>
  <c r="G38"/>
  <c r="H36"/>
  <c r="H41"/>
  <c r="H40"/>
  <c r="H39"/>
  <c r="I39"/>
  <c r="I17"/>
  <c r="G17" s="1"/>
  <c r="I16"/>
  <c r="G16" s="1"/>
  <c r="I15"/>
  <c r="G15" s="1"/>
  <c r="I13"/>
  <c r="G13" s="1"/>
  <c r="G12" s="1"/>
  <c r="I18"/>
  <c r="G18" s="1"/>
  <c r="G23"/>
  <c r="I23"/>
  <c r="I12"/>
  <c r="H12"/>
  <c r="I20"/>
  <c r="G20" s="1"/>
  <c r="G11"/>
  <c r="H9"/>
  <c r="I41" l="1"/>
  <c r="G36"/>
  <c r="I40"/>
  <c r="G40" s="1"/>
  <c r="I36"/>
  <c r="G41"/>
  <c r="G39"/>
  <c r="G10"/>
  <c r="G9" s="1"/>
</calcChain>
</file>

<file path=xl/sharedStrings.xml><?xml version="1.0" encoding="utf-8"?>
<sst xmlns="http://schemas.openxmlformats.org/spreadsheetml/2006/main" count="813" uniqueCount="333">
  <si>
    <t>рублей</t>
  </si>
  <si>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</si>
  <si>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Код федераль-ного проекта</t>
  </si>
  <si>
    <t>В рамках дорож-ного фонда (ДФ)</t>
  </si>
  <si>
    <t>Прогнозная мощность (прогнозный прирост мощности)</t>
  </si>
  <si>
    <t>Наименование заказчика по объектам государственной (муниципальной) собственности</t>
  </si>
  <si>
    <t>Прогнозный срок (начало/ окончание)</t>
  </si>
  <si>
    <t>Уточененная сводная бюджетная роспись на 2024 год по состоянию на 30.09.2024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</si>
  <si>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</si>
  <si>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30.09.2024</t>
  </si>
  <si>
    <t>Исполнение 9 месяцев к уточненной сводной бюджетной росписи на 2024 год, в процентах</t>
  </si>
  <si>
    <t>Всего</t>
  </si>
  <si>
    <t>В том числе</t>
  </si>
  <si>
    <t>средства федерального бюджета</t>
  </si>
  <si>
    <t>средства областного бюджета  и прочие целевые средства</t>
  </si>
  <si>
    <t>средства областного бюджета и прочие целевые средства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</si>
  <si>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</si>
  <si>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</si>
  <si>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</si>
  <si>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</si>
  <si>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</si>
  <si>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</si>
  <si>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</si>
  <si>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</si>
  <si>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</si>
  <si>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</si>
  <si>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</si>
  <si>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</si>
  <si>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</si>
  <si>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</si>
  <si>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</si>
  <si>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</si>
  <si>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</si>
  <si>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</si>
  <si>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ВСЕГО по областной адресной инвестиционной программе, в том числе:</t>
  </si>
  <si>
    <t>Государственная программа Архангельской области "Развитие здравоохранения Архангельской области"</t>
  </si>
  <si>
    <t>91,57</t>
  </si>
  <si>
    <t>Региональные проекты, направленные на реализацию федеральных проектов, входящих в состав национальных проектов</t>
  </si>
  <si>
    <t>Национальный проект "Здравоохранение"</t>
  </si>
  <si>
    <t>Федеральный проект "Модернизация первичного звена здравоохранения Российской Федерации"</t>
  </si>
  <si>
    <t>МИНИСТЕРСТВО СТРОИТЕЛЬСТВА И АРХИТЕКТУРЫ АРХАНГЕЛЬСКОЙ ОБЛАСТИ</t>
  </si>
  <si>
    <t>Поликлиника для детского населения в г. Котлас (Поликлиника ГБУЗ Архангельской области "Котласская центральная городская больница имени святителя Луки (В.Ф. Войно-Ясенецкого)"). Корректировка проектной документации и строительство</t>
  </si>
  <si>
    <t>N9</t>
  </si>
  <si>
    <t>-</t>
  </si>
  <si>
    <t>20 Койка</t>
  </si>
  <si>
    <t>ГОСУДАРСТВЕННОЕ КАЗЕННОЕ УЧРЕЖДЕНИЕ АРХАНГЕЛЬСКОЙ ОБЛАСТИ "ГЛАВНОЕ УПРАВЛЕНИЕ КАПИТАЛЬНОГО СТРОИТЕЛЬСТВА"</t>
  </si>
  <si>
    <t>2021/2024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</si>
  <si>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</si>
  <si>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Посещение в смену</t>
  </si>
  <si>
    <t>Круглосуточный стационар в с. Карпогоры Пинежского района Архангельской области. Проектирование и строительство</t>
  </si>
  <si>
    <t>10 Койка</t>
  </si>
  <si>
    <t>2023/2025</t>
  </si>
  <si>
    <t>Проектирование и строительство фельдшерско-акушерского пункта в дер. Патровская Каргопольского района Архангельской области</t>
  </si>
  <si>
    <t>20 Посещение в смену</t>
  </si>
  <si>
    <t>Врачебная амбулатория в п. Подюга Коношского района на 50 посещений в смену. Проектирование и строительство</t>
  </si>
  <si>
    <t>Проектирование и строительство офиса врача общей практики в г. Архангельск, ул. Мудьюгская</t>
  </si>
  <si>
    <t>2023/2024</t>
  </si>
  <si>
    <t>Поликлиника ГБУЗ АО "Мирнинская центральная городская больница" по адресу: Архангельская область, г. Мирный, ул. Гагарина, 11а. Проектирование и строительство</t>
  </si>
  <si>
    <t>175 Посещение в смену</t>
  </si>
  <si>
    <t>2024/2025</t>
  </si>
  <si>
    <t>МИНИСТЕРСТВО ЗДРАВООХРАНЕНИЯ АРХАНГЕЛЬСКОЙ ОБЛАСТИ</t>
  </si>
  <si>
    <t>Реконструкция главного корпуса ГБУЗ АО "Вельская центральная районная больница" по адресу: Архангельская область, Вельский район, г. Вельск, ул. Конева, д. 28а</t>
  </si>
  <si>
    <t>780 Посещение в смену</t>
  </si>
  <si>
    <t>ГОСУДАРСТВЕННОЕ БЮДЖЕТНОЕ УЧРЕЖДЕНИЕ ЗДРАВООХРАНЕНИЯ АРХАНГЕЛЬСКОЙ ОБЛАСТИ "ВЕЛЬСКАЯ ЦЕНТРАЛЬНАЯ РАЙОННАЯ БОЛЬНИЦА"</t>
  </si>
  <si>
    <t>Комплексы процессных мероприятий</t>
  </si>
  <si>
    <t>Комплекс процессных мероприятий "Инвестиционная деятельность"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</si>
  <si>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</si>
  <si>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Койка</t>
  </si>
  <si>
    <t>2011/2023</t>
  </si>
  <si>
    <t>Подготовка обоснования инвестиций для проектирования и реконструкции главного корпуса ГБУЗ АО "Вельская центральная районная больница" по адресу: Архангельская область, Вельский район, г. Вельск, ул. Конева, д. 28а и проведение технологического и ценового аудита обоснования инвестиций</t>
  </si>
  <si>
    <t>1 ШТ.</t>
  </si>
  <si>
    <t>2023/2023</t>
  </si>
  <si>
    <t>Подготовка обоснования инвестиций для проектирования и строительства круглосуточного стационара ГБУЗ АО "Карпогорская центральная районная больница" по адресу: Архангельская область, Пинежский район, с. Карпогоры, ул. Ленина, д. 47Б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</si>
  <si>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</si>
  <si>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Подготовка обоснования инвестиций для проектирования и строительства поликлиники в г. Мирный, ул. Гагарина, 11а и проведение технологического и ценового аудита обоснования инвестиций</t>
  </si>
  <si>
    <t>1 штук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</si>
  <si>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</si>
  <si>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Государственная программа Архангельской области "Развитие образования и науки Архангельской области"</t>
  </si>
  <si>
    <t>4,66</t>
  </si>
  <si>
    <t>Национальный проект "Образование"</t>
  </si>
  <si>
    <t>Федеральный проект "Современная школа"</t>
  </si>
  <si>
    <t>Проектирование и строительство средней общеобразовательной школы на 240 мест в поселке Оксовский Плесецкого муниципального округа Архангельской области</t>
  </si>
  <si>
    <t>E1</t>
  </si>
  <si>
    <t>240 Место</t>
  </si>
  <si>
    <t>АДМИНИСТРАЦИЯ ПЛЕСЕЦКОГО МУНИЦИПАЛЬНОГО ОКРУГА АРХАНГЕЛЬСКОЙ ОБЛАСТИ</t>
  </si>
  <si>
    <t>2022/2023</t>
  </si>
  <si>
    <t>Школа на 320 мест в дер. Горка-Муравьевская Вельского района. Проектирование и строительство</t>
  </si>
  <si>
    <t>320 Место</t>
  </si>
  <si>
    <t>Школа на 320 мест в г. Няндома Няндомского района. Проектирование и строительство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</si>
  <si>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</si>
  <si>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</si>
  <si>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</si>
  <si>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Комплекс процессных мероприятий "Развитие образования Архангельской области"</t>
  </si>
  <si>
    <t>Строительство школы на 90 учащихся в с. Долгощелье Мезенского района Архангельской области</t>
  </si>
  <si>
    <t>90 Место</t>
  </si>
  <si>
    <t>АДМИНИСТРАЦИЯ МЕЗЕНСКОГО МУНИЦИПАЛЬНОГО ОКРУГА АРХАНГЕЛЬСКОЙ ОБЛАСТИ</t>
  </si>
  <si>
    <t>2018/2023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</si>
  <si>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</si>
  <si>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26 чел/дни</t>
  </si>
  <si>
    <t>АДМИНИСТРАЦИЯ ГОРОДСКОГО ОКРУГА "ГОРОД АРХАНГЕЛЬСК"</t>
  </si>
  <si>
    <t>Корректировка проектной документации и строительство школы на 1600 мест в территориальном округе Майская горка г. Архангельска</t>
  </si>
  <si>
    <t>1600 Место</t>
  </si>
  <si>
    <t>2020/2023</t>
  </si>
  <si>
    <t>Государственная программа Архангельской области "Культура Русского Севера"</t>
  </si>
  <si>
    <t>25,06</t>
  </si>
  <si>
    <t>Комплекс процессных мероприятий "Культура Русского Севера"</t>
  </si>
  <si>
    <t>Проектирование и реконструкция здания Новодвинского ГКЦ</t>
  </si>
  <si>
    <t>4740,9 Квадратный метр</t>
  </si>
  <si>
    <t>2022/2024</t>
  </si>
  <si>
    <t>Строительство здания культурно-досугового центра в пос. Пинега Архангельской области</t>
  </si>
  <si>
    <t>208 Место</t>
  </si>
  <si>
    <t>АДМИНИСТРАЦИЯ ПИНЕЖСКОГО МУНИЦИПАЛЬНОГО РАЙОНА АРХАНГЕЛЬСКОЙ ОБЛАСТИ</t>
  </si>
  <si>
    <t>Проектирование и строительство Дома культуры в р.п. Обозерский, Плесецкий район, Архангельская область</t>
  </si>
  <si>
    <t>100 Человек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</si>
  <si>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</si>
  <si>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75,61</t>
  </si>
  <si>
    <t>Комплекс процессных мероприятий "Обеспечение качественным, доступным жильем и объектами инженерной инфраструктуры населения Архангельской области"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</si>
  <si>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</si>
  <si>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2500 Кубический метр</t>
  </si>
  <si>
    <t>Реконструкция объекта незавершенного капитального строительства (110-квартирный жилой дом в микрорайоне № 2 г. Мирный)</t>
  </si>
  <si>
    <t>7616,5 Квадратный метр</t>
  </si>
  <si>
    <t>АДМИНИСТРАЦИЯ МУНИЦИПАЛЬНОГО ОБРАЗОВАНИЯ "МИРНЫЙ"</t>
  </si>
  <si>
    <t>Создание инженерной и транспортной инфраструктуры земельного участка "Зеленый-1" с получением положительного заключения государственной экспертизы. Прокладка наружного водопровода</t>
  </si>
  <si>
    <t>4046,4 Метр</t>
  </si>
  <si>
    <t>АДМИНИСТРАЦИЯ ГОРОДСКОГО ОКРУГА АРХАНГЕЛЬСКОЙ ОБЛАСТИ "ГОРОД КОРЯЖМА"</t>
  </si>
  <si>
    <t>2024/2024</t>
  </si>
  <si>
    <t>Приобретение жилых помещений для предоставления в качестве служебного жилья медицинским работникам</t>
  </si>
  <si>
    <t>3 ШТ.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</si>
  <si>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</si>
  <si>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4 ШТ.</t>
  </si>
  <si>
    <t>2 ШТ.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</si>
  <si>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</si>
  <si>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2024/2026</t>
  </si>
  <si>
    <t>ГОСУДАРСТВЕННОЕ БЮДЖЕТНОЕ УЧРЕЖДЕНИЕ ЗДРАВООХРАНЕНИЯ АРХАНГЕЛЬСКОЙ ОБЛАСТИ "КОРЯЖЕМСКАЯ ГОРОДСКАЯ БОЛЬНИЦА"</t>
  </si>
  <si>
    <t>2025/2026</t>
  </si>
  <si>
    <t>ГОСУДАРСТВЕННОЕ БЮДЖЕТНОЕ УЧРЕЖДЕНИЕ ЗДРАВООХРАНЕНИЯ АРХАНГЕЛЬСКОЙ ОБЛАСТИ "ЛЕШУКОНСКАЯ ЦЕНТРАЛЬНАЯ РАЙОННАЯ БОЛЬНИЦА"</t>
  </si>
  <si>
    <t>ГОСУДАРСТВЕННОЕ БЮДЖЕТНОЕ УЧРЕЖДЕНИЕ ЗДРАВООХРАНЕНИЯ АРХАНГЕЛЬСКОЙ ОБЛАСТИ "ПЕРВАЯ ГОРОДСКАЯ КЛИНИЧЕСКАЯ БОЛЬНИЦА ИМ. Е.Е. ВОЛОСЕВИЧ"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</si>
  <si>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</si>
  <si>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"ВИНОГРАДОВСКАЯ ЦЕНТРАЛЬНАЯ РАЙОННАЯ БОЛЬНИЦА"</t>
  </si>
  <si>
    <t>ГОСУДАРСТВЕННОЕ БЮДЖЕТНОЕ УЧРЕЖДЕНИЕ ЗДРАВООХРАНЕНИЯ АРХАНГЕЛЬСКОЙ ОБЛАСТИ "АРХАНГЕЛЬСКИЙ КЛИНИЧЕСКИЙ ОНКОЛОГИЧЕСКИЙ ДИСПАНСЕР"</t>
  </si>
  <si>
    <t>Приобретение жилых помещений для предоставления в качестве служебного жилья медицинским работникам государственного бюджетного учреждения здравоохранения Архангельской области "Карпогорская центральная районная больница"</t>
  </si>
  <si>
    <t>1 Квартира</t>
  </si>
  <si>
    <t>ГОСУДАРСТВЕННОЕ БЮДЖЕТНОЕ УЧРЕЖДЕНИЕ ЗДРАВООХРАНЕНИЯ АРХАНГЕЛЬСКОЙ ОБЛАСТИ "ЯРЕНСКАЯ ЦЕНТРАЛЬНАЯ РАЙОННАЯ БОЛЬНИЦА"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</si>
  <si>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труда"</t>
  </si>
  <si>
    <t>100</t>
  </si>
  <si>
    <t>Комплекс процессных мероприятий "Содействие занятости населения, улучшение условий и охраны труда"</t>
  </si>
  <si>
    <t>МИНИСТЕРСТВО ТРУДА, ЗАНЯТОСТИ И СОЦИАЛЬНОГО РАЗВИТИЯ АРХАНГЕЛЬСКОЙ ОБЛАСТИ</t>
  </si>
  <si>
    <t>Приобретение помещений в здании, расположенном по адресу: Архангельская область, г. Северодвинск, ул. Профсоюзная</t>
  </si>
  <si>
    <t>621,31 Квадратный метр</t>
  </si>
  <si>
    <t>ГОСУДАРСТВЕННОЕ КАЗЕННОЕ УЧРЕЖДЕНИЕ АРХАНГЕЛЬСКОЙ ОБЛАСТИ "АРХАНГЕЛЬСКИЙ ОБЛАСТНОЙ ЦЕНТР ЗАНЯТОСТИ НАСЕЛЕНИЯ"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</si>
  <si>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</si>
  <si>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Комплекс процессных мероприятий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</si>
  <si>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Строительство здания специального учреждения УФМС в г. Архангельске</t>
  </si>
  <si>
    <t>40 Человек</t>
  </si>
  <si>
    <t>2017/2023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</si>
  <si>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</si>
  <si>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35,59</t>
  </si>
  <si>
    <t>Комплекс процессных мероприятий "Пожарная безопасность"</t>
  </si>
  <si>
    <t>АГЕНТСТВО ГОСУДАРСТВЕННОЙ ПРОТИВОПОЖАРНОЙ СЛУЖБЫ И ГРАЖДАНСКОЙ ЗАЩИТЫ АРХАНГЕЛЬСКОЙ ОБЛАСТИ</t>
  </si>
  <si>
    <t>Приобретение здания, расположенного по адресу: Архангельская область, Холмогорский муниципальный округ, пос. Брин-Наволок</t>
  </si>
  <si>
    <t>ГОСУДАРСТВЕННОЕ КАЗЕННОЕ УЧРЕЖДЕНИЕ АРХАНГЕЛЬСКОЙ ОБЛАСТИ "ОТРЯД ГОСУДАРСТВЕННОЙ ПРОТИВОПОЖАРНОЙ СЛУЖБЫ № 16"</t>
  </si>
  <si>
    <t>Комплекс процессных мероприятий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объектах"</t>
  </si>
  <si>
    <t>Приобретение лодки надувной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</si>
  <si>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</si>
  <si>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0</t>
  </si>
  <si>
    <t>Комплекс процессных мероприятий "Экологическая безопасность, воспроизводство и использование природных ресурсов Архангельской области"</t>
  </si>
  <si>
    <t>МИНИСТЕРСТВО ПРИРОДНЫХ РЕСУРСОВ И ЛЕСОПРОМЫШЛЕННОГО КОМПЛЕКСА АРХАНГЕЛЬСКОЙ ОБЛАСТИ</t>
  </si>
  <si>
    <t>Разработка проектной документации на реконструкцию полигона твердых коммунальных отходов г. Коряжмы, включая рекультивацию отработанной карты полигона</t>
  </si>
  <si>
    <t>70 Тысяча тонн в год</t>
  </si>
  <si>
    <t>ГОСУДАРСТВЕННОЕ БЮДЖЕТНОЕ УЧРЕЖДЕНИЕ АРХАНГЕЛЬСКОЙ ОБЛАСТИ "ЦЕНТР ПРИРОДОПОЛЬЗОВАНИЯ И ОХРАНЫ ОКРУЖАЮЩЕЙ СРЕДЫ"</t>
  </si>
  <si>
    <t>Государственная программа Архангельской области "Развитие лесного комплекса Архангельской области"</t>
  </si>
  <si>
    <t>96,99</t>
  </si>
  <si>
    <t>Комплекс процессных мероприятий "Развитие лесного комплекса Архангельской области"</t>
  </si>
  <si>
    <t xml:space="preserve">Арктический учебный центр по переподготовке лесопожарных формирований ГАУ Архангельской области "ЕЛЦ". Строительство_x000D_
</t>
  </si>
  <si>
    <t>587,75 Квадратный метр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</si>
  <si>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</si>
  <si>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66,01</t>
  </si>
  <si>
    <t>Комплекс процессных мероприятий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</si>
  <si>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АДМИНИСТРАЦИЯ ГУБЕРНАТОРА АРХАНГЕЛЬСКОЙ ОБЛАСТИ И ПРАВИТЕЛЬСТВА АРХАНГЕЛЬСКОЙ ОБЛАСТИ</t>
  </si>
  <si>
    <t>Проектирование и строительство газопровода в границах участка (в том числе строительство ГРПШ) на территории загородного комплекса "Бабанегово", расположенного по адресу: Архангельская область, Приморский район, д. Бабанегово</t>
  </si>
  <si>
    <t>58,41 Кубический метр в час</t>
  </si>
  <si>
    <t>ГОСУДАРСТВЕННОЕ КАЗЕННОЕ УЧРЕЖДЕНИЕ АРХАНГЕЛЬСКОЙ ОБЛАСТИ "УПРАВЛЕНИЕ ДЕЛАМИ"</t>
  </si>
  <si>
    <t>Проектирование и выполнение работ по техническому перевооружению топливной котельной (за счет устройства автономного источника теплоснабжения на газовом топливе) на территории "Загородного комплекса "Бабанегово"", расположенного по адресу: Архангельская область, Приморский район, д. Бабанегово</t>
  </si>
  <si>
    <t>490 Киловатт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</si>
  <si>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</si>
  <si>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987,08 Квадратный метр</t>
  </si>
  <si>
    <t>Приобретение жилых помещений для размещения летно-технического состава арктического аварийно-спасательного звена МЧС России в г. Архангельске</t>
  </si>
  <si>
    <t>5 Квартира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</si>
  <si>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</si>
  <si>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Национальный проект "Жилье и городская среда"</t>
  </si>
  <si>
    <t>Федеральный проект "Чистая вода"</t>
  </si>
  <si>
    <t>МИНИСТЕРСТВО ТОПЛИВНО-ЭНЕРГЕТИЧЕСКОГО КОМПЛЕКСА И ЖИЛИЩНО-КОММУНАЛЬНОГО ХОЗЯЙСТВА АРХАНГЕЛЬСКОЙ ОБЛАСТИ</t>
  </si>
  <si>
    <t>Водоснабжение правобережной части города Каргополя Каргопольского района Архангельской области. Строительство</t>
  </si>
  <si>
    <t>F5</t>
  </si>
  <si>
    <t>6,58 Километр</t>
  </si>
  <si>
    <t>АДМИНИСТРАЦИЯ КАРГОПОЛЬСКОГО МУНИЦИПАЛЬНОГО ОКРУГА АРХАНГЕЛЬСКОЙ ОБЛАСТИ</t>
  </si>
  <si>
    <t>2021/2023</t>
  </si>
  <si>
    <t>Реконструкция системы водоснабжения г. Каргополя (левобережная часть) и пос. Пригородный</t>
  </si>
  <si>
    <t>17,23 Километр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</si>
  <si>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</si>
  <si>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Кубический метр</t>
  </si>
  <si>
    <t>АДМИНИСТРАЦИЯ МУНИЦИПАЛЬНОГО ОБРАЗОВАНИЯ "КОНОШСКИЙ МУНИЦИПАЛЬНЫЙ РАЙОН"</t>
  </si>
  <si>
    <t>Реконструкция водопроводных очистных сооружений г. Вельск (1 этап)</t>
  </si>
  <si>
    <t>6600 Кубический метр</t>
  </si>
  <si>
    <t>АДМИНИСТРАЦИЯ ВЕЛЬСКОГО МУНИЦИПАЛЬНОГО РАЙОНА АРХАНГЕЛЬСКОЙ ОБЛАСТИ</t>
  </si>
  <si>
    <t>Реконструкция системы водоснабжения пос. Двинской (1 этап)</t>
  </si>
  <si>
    <t>730,93 Кубический метр</t>
  </si>
  <si>
    <t>АДМИНИСТРАЦИЯ ВЕРХНЕТОЕМСКОГО МУНИЦИПАЛЬНОГО ОКРУГА АРХАНГЕЛЬСКОЙ ОБЛАСТИ</t>
  </si>
  <si>
    <t>Реконструкция системы водоснабжения п. Плесецк Архангельской области ВЗУ-1 (1 этап)</t>
  </si>
  <si>
    <t>2520 Кубический метр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</si>
  <si>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</si>
  <si>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Кубический метр</t>
  </si>
  <si>
    <t>АДМИНИСТРАЦИЯ КОТЛАССКОГО МУНИЦИПАЛЬНОГО ОКРУГА АРХАНГЕЛЬСКОЙ ОБЛАСТИ</t>
  </si>
  <si>
    <t>Реконструкция системы водоснабжения Холмогорского района</t>
  </si>
  <si>
    <t>7911,2 Метр</t>
  </si>
  <si>
    <t>АДМИНИСТРАЦИЯ ХОЛМОГОРСКОГО МУНИЦИПАЛЬНОГО ОКРУГА АРХАНГЕЛЬСКОЙ ОБЛАСТИ</t>
  </si>
  <si>
    <t>Строительство, реконструкция, техническое перевооружение системы водоснабжения в д. Макаровская, д. Петрариха, д. Корехино, д. Логиновская, д. Поповская, д. Бор Архангельская область, Няндомский район, сельское поселение "Мошинское"</t>
  </si>
  <si>
    <t>96 Кубический метр</t>
  </si>
  <si>
    <t>АДМИНИСТРАЦИЯ НЯНДОМСКОГО МУНИЦИПАЛЬНОГО ОКРУГА АРХАНГЕЛЬСКОЙ ОБЛАСТИ</t>
  </si>
  <si>
    <t>Комплекс процессных мероприятий "Создание условий для обеспечения граждан Архангельской области качественными услугами жилищно-коммунального хозяйства"</t>
  </si>
  <si>
    <t>Проектирование и строительство котельной по адресу: г. Архангельск, ул. Постышева</t>
  </si>
  <si>
    <t>12,4 Мегаватт</t>
  </si>
  <si>
    <t>Проектирование и строительство котельной по адресу: г. Архангельск, ул. Лермонтова, д. 23, стр. 24</t>
  </si>
  <si>
    <t>8 Мегаватт</t>
  </si>
  <si>
    <t>Проектирование и строительство котельной по адресу: Плесецкий район, п. Строитель</t>
  </si>
  <si>
    <t>0,77 Мегаватт</t>
  </si>
  <si>
    <t>Проектирование и строительство котельной по адресу: Приморский район, д. Емельяновская</t>
  </si>
  <si>
    <t>0,6 Мегаватт</t>
  </si>
  <si>
    <t>АДМИНИСТРАЦИЯ МУНИЦИПАЛЬНОГО ОБРАЗОВАНИЯ "ПРИМОРСКИЙ МУНИЦИПАЛЬНЫЙ РАЙОН"</t>
  </si>
  <si>
    <t>Проектирование и строительство котельной по адресу: Приморский район, дер. Большая Корзиха</t>
  </si>
  <si>
    <t>0,4 Мегаватт</t>
  </si>
  <si>
    <t>Проектирование и строительство котельной по адресу: Приморский район, д. Повракульская</t>
  </si>
  <si>
    <t>3,3 Мегаватт</t>
  </si>
  <si>
    <t>Проектирование и строительство котельной по адресу: Устьянский район, с. Малодоры, ул. Школьная, д. 9</t>
  </si>
  <si>
    <t>3 Мегаватт</t>
  </si>
  <si>
    <t>АДМИНИСТРАЦИЯ УСТЬЯНСКОГО МУНИЦИПАЛЬНОГО ОКРУГА АРХАНГЕЛЬСКОЙ ОБЛАСТИ</t>
  </si>
  <si>
    <t>Проектирование и строительство котельной по адресу: Устьянский район, д. Дубровская, ул. Орловская, д. 9</t>
  </si>
  <si>
    <t>Проектирование и строительство котельной по адресу: Устьянский район, п. Кидюга, ул. Лесная, д. 20</t>
  </si>
  <si>
    <t>Проектирование и строительство котельной по адресу: Устьянский район, д. Бережная, ул. Заречная, д. 15Б</t>
  </si>
  <si>
    <t>Проектирование и строительство котельной по адресу: Устьянский район, д. Веригинская, д. 22</t>
  </si>
  <si>
    <t>Проектирование и строительство котельной по адресу: Устьянский район, д. Алферовская, ул. Школьная, д. 6Б</t>
  </si>
  <si>
    <t>Проектирование и строительство котельной по адресу: Устьянский район, п. Мирный, ул. Первомайская, д. 5</t>
  </si>
  <si>
    <t>Проектирование и строительство котельной по адресу: Устьянский район, п. Лойга, ул. Садовая, д. 21</t>
  </si>
  <si>
    <t>Проектирование и строительство котельной по адресу: Устьянский район, с. Строевское, ул. Центральная, д. 29</t>
  </si>
  <si>
    <t>1,2 Мегаватт</t>
  </si>
  <si>
    <t>Проектирование и строительство котельной по адресу: Устьянский район, п. Илеза, ул. Школьная, д. 5А</t>
  </si>
  <si>
    <t>Проектирование и строительство котельной котельной по адресу: Устьянский район, д. Юрятинская, СХТ</t>
  </si>
  <si>
    <t>2 Мегаватт</t>
  </si>
  <si>
    <t>Проектирование и строительство котельной по адресу: Устьянский район, с. Шангалы, ул. Ленина</t>
  </si>
  <si>
    <t>Проектирование и строительство котельной по адресу: Устьянский район, п. Советский</t>
  </si>
  <si>
    <t>Проектирование и строительство котельной по адресу: Устьянский район, п. Кизема, ул. Терешковой, д. 1а</t>
  </si>
  <si>
    <t>Государственная программа Архангельской области "Развитие транспортной системы Архангельской области"</t>
  </si>
  <si>
    <t>97,27</t>
  </si>
  <si>
    <t>Комплекс процессных мероприятий "Развитие пассажирской инфраструктуры и повышение уровня безопасности дорожного движения на территории Архангельской области"</t>
  </si>
  <si>
    <t>МИНИСТЕРСТВО ТРАНСПОРТА АРХАНГЕЛЬСКОЙ ОБЛАСТИ</t>
  </si>
  <si>
    <t>Строительство автодорог в рамках комплексной застройки квартала № 152 в г. Архангельске</t>
  </si>
  <si>
    <t>ДФ</t>
  </si>
  <si>
    <t>2,32 Километр</t>
  </si>
  <si>
    <t>Строительство автомобильной дороги по ул. Карпогорской от ул. Октябрят до просп. Московского в городе Архангельске</t>
  </si>
  <si>
    <t>2 Километр</t>
  </si>
  <si>
    <t>Строительство автомобильного проезда к школе на 860 мест в территориальном округе Майская горка городского округа "Город Архангельск"</t>
  </si>
  <si>
    <t>0,2 Километр</t>
  </si>
  <si>
    <t>Комплекс процессных мероприятий "Развитие и совершенствование сети автомобильных дорог общего пользования регионального или межмуниципального значения"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</si>
  <si>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</si>
  <si>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ГОСУДАРСТВЕННОЕ КАЗЕННОЕ УЧРЕЖДЕНИЕ АРХАНГЕЛЬСКОЙ ОБЛАСТИ "ДОРОЖНОЕ АГЕНТСТВО "АРХАНГЕЛЬСКАВТОДОР"</t>
  </si>
  <si>
    <t>Разработка проектной документации на выполнение работ по строительству автомобильной дороги Онега -Покровское на участке Хайнозерской дороги в Онежском районе</t>
  </si>
  <si>
    <t>Государственная программа Архангельской области "Развитие инфраструктуры Соловецкого архипелага"</t>
  </si>
  <si>
    <t>47,3</t>
  </si>
  <si>
    <t>Комплекс процессных мероприятий "Развитие инфраструктуры Соловецкого архипелага"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</si>
  <si>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</si>
  <si>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2019/2023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</si>
  <si>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</si>
  <si>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10,97 Километр</t>
  </si>
  <si>
    <t>2015/2023</t>
  </si>
  <si>
    <t>Государственная программа Архангельской области "Комплексное развитие сельских территорий Архангельской области"</t>
  </si>
  <si>
    <t>73,3</t>
  </si>
  <si>
    <t>Региональные проекты, направленные на реализацию федеральных проектов, не входящих в состав национальных проектов</t>
  </si>
  <si>
    <t>Федеральный проект "Современный облик сельских территорий"</t>
  </si>
  <si>
    <t>Строительство локальных блочно-модульных очистных сооружений в пос. Талаги Приморского района</t>
  </si>
  <si>
    <t>170 Кубический метр</t>
  </si>
  <si>
    <t>Строительство объекта "Дом культуры в пос. Талаги Приморского района"</t>
  </si>
  <si>
    <t>150 Место</t>
  </si>
  <si>
    <t>Строительство спортивного комплекса с универсальным игровым залом в городском парке города Няндома</t>
  </si>
  <si>
    <t>1634,2 Квадратный метр</t>
  </si>
  <si>
    <t>Строительство начальной школы-детского сада на 580 мест, в т. ч. 180 мест - под детский сад по адресу: Архангельская области, Устьянский район, с. Березник</t>
  </si>
  <si>
    <t>580 Место</t>
  </si>
  <si>
    <t>Строительство интерната для учащихся на 200 мест в с. Березник Устьянского района МО "Березницкое" Архангельской области</t>
  </si>
  <si>
    <t>200 Место</t>
  </si>
  <si>
    <t>Строительство Плоскостного спортивного сооружения в с. Карпогоры Архангельской области, кадастровый квартал 29:14:050303</t>
  </si>
  <si>
    <t>25000 Квадратный метр</t>
  </si>
  <si>
    <t>Федеральный проект "Развитие жилищного строительства на сельских территориях и повышение уровня благоустройства домовладений"</t>
  </si>
  <si>
    <t>МИНИСТЕРСТВО АГРОПРОМЫШЛЕННОГО КОМПЛЕКСА И ТОРГОВЛИ АРХАНГЕЛЬСКОЙ ОБЛАСТИ</t>
  </si>
  <si>
    <t>Строительство многоквартирного жилого дома по адресу: Архангельская область, Вилегодский район, село Ильинско-Подомское, ул. Советская</t>
  </si>
  <si>
    <t>300 Квадратный метр</t>
  </si>
  <si>
    <t>АДМИНИСТРАЦИЯ ВИЛЕГОДСКОГО МУНИЦИПАЛЬНОГО ОКРУГА АРХАНГЕЛЬСКОЙ ОБЛАСТИ</t>
  </si>
  <si>
    <t>Федеральный проект "Развитие транспортной инфраструктуры на сельских территориях"</t>
  </si>
  <si>
    <t>Реконструкция участка автомобильной дороги общего пользования местного значения: ул. Летчика Панкова в пос. Катунино</t>
  </si>
  <si>
    <t>1,7 Километр</t>
  </si>
  <si>
    <t>Реконструкция автомобильных дорог в п. Талаги на территории МО "Талажское". I этап</t>
  </si>
  <si>
    <t>1,36 Километр</t>
  </si>
  <si>
    <t>Реконструкция автомобильных дорог в п. Талаги на территории МО "Талажское". 2 этап</t>
  </si>
  <si>
    <t>1,2 Километр</t>
  </si>
  <si>
    <t>Государственная программа Архангельской области "Экономическое развитие и инвестиционная деятельность в Архангельской области"</t>
  </si>
  <si>
    <t>0,59</t>
  </si>
  <si>
    <t>Федеральный проект "Государственная поддержка реализации на территории Арктической зоны Российской Федерации инвестиционных проектов"</t>
  </si>
  <si>
    <t>Реконструкция пл. Профсоюзов в г. Архангельске</t>
  </si>
  <si>
    <t>77794 Квадратный метр</t>
  </si>
  <si>
    <t>ДЕПАРТАМЕНТ ГОРОДСКОГО ХОЗЯЙСТВА АДМИНИСТРАЦИИ ГОРОДСКОГО ОКРУГА "ГОРОД АРХАНГЕЛЬСК"</t>
  </si>
  <si>
    <t>Государственная программа Архангельской области "Развитие физической культуры и спорта в Архангельской области"</t>
  </si>
  <si>
    <t>Комплекс процессных мероприятий "Развитие физической культуры и спорта в Архангельской области"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</si>
  <si>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</si>
  <si>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АДМИНИСТРАЦИЯ МУНИЦИПАЛЬНОГО ОБРАЗОВАНИЯ "СЕВЕРОДВИНСК"</t>
  </si>
  <si>
    <t>МИНИСТЕРСТВО СПОРТА АРХАНГЕЛЬСКОЙ ОБЛАСТИ</t>
  </si>
  <si>
    <t>Подготовка обоснования инвестиций для проектирования и строительства объекта "Архангельский центр развития баскетбола РФБ" и проведение технологического и ценового аудита</t>
  </si>
  <si>
    <t>ГОСУДАРСТВЕННОЕ АВТОНОМНОЕ УЧРЕЖДЕНИЕ АРХАНГЕЛЬСКОЙ ОБЛАСТИ "РЕГИОНАЛЬНЫЙ ЦЕНТР СПОРТИВНОЙ ПОДГОТОВКИ "ВОДНИК"</t>
  </si>
  <si>
    <t>Резервный фонд Правительства Архангельской области</t>
  </si>
  <si>
    <t>67,75</t>
  </si>
  <si>
    <t>Приобретение жилых помещений для улучшения жилищных условий граждан в городском округе "Город Архангельск"</t>
  </si>
  <si>
    <t>Приобретение здания магазина-универмага с земельным участком с кадастровым номером 29:19:161910:39, расположенного по адресу: улица Набережная имени Горончаровского, дом 29, село Холмогоры, Холмогорский муниципальный округ Архангельской области</t>
  </si>
  <si>
    <t>1152,5 Квадратный метр</t>
  </si>
  <si>
    <t>Приобретение жилого помещения в п.Соловецкий Приморского муниципального округа Архангельской области</t>
  </si>
  <si>
    <t>АДМИНИСТРАЦИЯ ПРИМОРСКОГО МУНИЦИПАЛЬНОГО ОКРУГА АРХАНГЕЛЬСКОЙ ОБЛАСТИ</t>
  </si>
  <si>
    <t>Утверждено постановлением Правительства Архангельской области от 06.10.2023 № 954-пп (в ред. от 30.09.2024) на 2024 год</t>
  </si>
  <si>
    <t>МИНИСТЕРСТВО ОБРАЗОВАНИЯ АРХАНГЕЛЬСКОЙ ОБЛАСТИ</t>
  </si>
  <si>
    <t>Приобретение агропромышелнной беспилотной авиационной системы</t>
  </si>
  <si>
    <t>1 беспилотная авиацмонная система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</si>
  <si>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</si>
  <si>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6 шт.</t>
  </si>
  <si>
    <t xml:space="preserve">  по федеральным проектам, входящих в состав национальных проектов</t>
  </si>
  <si>
    <t xml:space="preserve">  вне рамок федеральных проектов, входящих в состав национальных проектов</t>
  </si>
  <si>
    <t>45,45</t>
  </si>
  <si>
    <t>54,46</t>
  </si>
  <si>
    <t>ОТЧЕТо реализации областной адресной инвестиционной программы за  9 месяцев 2024 года</t>
  </si>
</sst>
</file>

<file path=xl/styles.xml><?xml version="1.0" encoding="utf-8"?>
<styleSheet xmlns="http://schemas.openxmlformats.org/spreadsheetml/2006/main">
  <numFmts count="1">
    <numFmt numFmtId="164" formatCode="#0.00"/>
  </numFmts>
  <fonts count="12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C45E0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C45E07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9">
    <xf numFmtId="0" fontId="0" fillId="0" borderId="0"/>
    <xf numFmtId="0" fontId="1" fillId="2" borderId="1"/>
    <xf numFmtId="0" fontId="2" fillId="0" borderId="1">
      <alignment horizontal="center"/>
    </xf>
    <xf numFmtId="0" fontId="1" fillId="0" borderId="1"/>
    <xf numFmtId="0" fontId="2" fillId="0" borderId="1">
      <alignment horizontal="center" wrapText="1"/>
    </xf>
    <xf numFmtId="0" fontId="3" fillId="0" borderId="1"/>
    <xf numFmtId="0" fontId="2" fillId="0" borderId="1"/>
    <xf numFmtId="0" fontId="2" fillId="0" borderId="1">
      <alignment horizontal="right" vertical="top"/>
    </xf>
    <xf numFmtId="0" fontId="4" fillId="0" borderId="3">
      <alignment horizontal="center" vertical="center" wrapText="1"/>
    </xf>
    <xf numFmtId="49" fontId="4" fillId="0" borderId="3">
      <alignment horizontal="center" vertical="center" wrapText="1"/>
    </xf>
    <xf numFmtId="49" fontId="5" fillId="0" borderId="3">
      <alignment horizontal="center" vertical="center" wrapText="1"/>
    </xf>
    <xf numFmtId="0" fontId="6" fillId="3" borderId="3">
      <alignment horizontal="center"/>
    </xf>
    <xf numFmtId="49" fontId="4" fillId="3" borderId="3">
      <alignment horizontal="center" vertical="center"/>
    </xf>
    <xf numFmtId="0" fontId="3" fillId="3" borderId="1">
      <alignment horizontal="center"/>
    </xf>
    <xf numFmtId="0" fontId="4" fillId="3" borderId="3">
      <alignment horizontal="left"/>
    </xf>
    <xf numFmtId="4" fontId="5" fillId="3" borderId="3">
      <alignment horizontal="right" vertical="top" wrapText="1"/>
    </xf>
    <xf numFmtId="4" fontId="4" fillId="3" borderId="3">
      <alignment horizontal="right" vertical="top" wrapText="1"/>
    </xf>
    <xf numFmtId="164" fontId="4" fillId="3" borderId="3">
      <alignment horizontal="right" vertical="top" wrapText="1"/>
    </xf>
    <xf numFmtId="0" fontId="6" fillId="3" borderId="3">
      <alignment horizontal="left"/>
    </xf>
    <xf numFmtId="4" fontId="7" fillId="3" borderId="3">
      <alignment horizontal="right" vertical="top" wrapText="1"/>
    </xf>
    <xf numFmtId="4" fontId="6" fillId="3" borderId="3">
      <alignment horizontal="right" vertical="top" wrapText="1"/>
    </xf>
    <xf numFmtId="164" fontId="6" fillId="3" borderId="3">
      <alignment horizontal="right" vertical="top" wrapText="1"/>
    </xf>
    <xf numFmtId="49" fontId="6" fillId="3" borderId="3">
      <alignment horizontal="right" vertical="center"/>
    </xf>
    <xf numFmtId="0" fontId="4" fillId="0" borderId="3">
      <alignment horizontal="left" vertical="top" wrapText="1"/>
    </xf>
    <xf numFmtId="4" fontId="5" fillId="0" borderId="3">
      <alignment horizontal="right" vertical="top" wrapText="1"/>
    </xf>
    <xf numFmtId="4" fontId="4" fillId="0" borderId="3">
      <alignment horizontal="right" vertical="top" wrapText="1"/>
    </xf>
    <xf numFmtId="164" fontId="4" fillId="0" borderId="3">
      <alignment horizontal="right" vertical="top" wrapText="1"/>
    </xf>
    <xf numFmtId="0" fontId="6" fillId="0" borderId="3">
      <alignment horizontal="left" vertical="top" wrapText="1"/>
    </xf>
    <xf numFmtId="4" fontId="7" fillId="0" borderId="3">
      <alignment horizontal="right" vertical="top" wrapText="1"/>
    </xf>
    <xf numFmtId="4" fontId="6" fillId="0" borderId="3">
      <alignment horizontal="right" vertical="top" wrapText="1"/>
    </xf>
    <xf numFmtId="164" fontId="6" fillId="0" borderId="3">
      <alignment horizontal="right" vertical="top" wrapText="1"/>
    </xf>
    <xf numFmtId="49" fontId="6" fillId="0" borderId="3">
      <alignment horizontal="right" vertical="center"/>
    </xf>
    <xf numFmtId="4" fontId="7" fillId="0" borderId="3">
      <alignment horizontal="right" vertical="top" shrinkToFit="1"/>
    </xf>
    <xf numFmtId="4" fontId="6" fillId="0" borderId="3">
      <alignment horizontal="right" vertical="top" shrinkToFit="1"/>
    </xf>
    <xf numFmtId="4" fontId="5" fillId="0" borderId="3">
      <alignment horizontal="right" vertical="top" shrinkToFit="1"/>
    </xf>
    <xf numFmtId="4" fontId="4" fillId="0" borderId="3">
      <alignment horizontal="right" vertical="top" shrinkToFit="1"/>
    </xf>
    <xf numFmtId="49" fontId="6" fillId="0" borderId="3">
      <alignment horizontal="center" vertical="top" shrinkToFit="1"/>
    </xf>
    <xf numFmtId="49" fontId="6" fillId="0" borderId="3">
      <alignment horizontal="center" vertical="top" wrapText="1"/>
    </xf>
    <xf numFmtId="0" fontId="2" fillId="0" borderId="1">
      <alignment horizontal="left"/>
    </xf>
    <xf numFmtId="0" fontId="2" fillId="0" borderId="6">
      <alignment horizontal="center"/>
    </xf>
    <xf numFmtId="0" fontId="6" fillId="0" borderId="7">
      <alignment horizontal="center" vertical="top"/>
    </xf>
    <xf numFmtId="0" fontId="6" fillId="0" borderId="1">
      <alignment horizontal="center" vertical="top"/>
    </xf>
    <xf numFmtId="0" fontId="8" fillId="0" borderId="0"/>
    <xf numFmtId="0" fontId="8" fillId="0" borderId="0"/>
    <xf numFmtId="0" fontId="8" fillId="0" borderId="0"/>
    <xf numFmtId="0" fontId="3" fillId="0" borderId="1"/>
    <xf numFmtId="0" fontId="3" fillId="0" borderId="1"/>
    <xf numFmtId="0" fontId="1" fillId="2" borderId="1"/>
    <xf numFmtId="0" fontId="3" fillId="0" borderId="1"/>
  </cellStyleXfs>
  <cellXfs count="57">
    <xf numFmtId="0" fontId="0" fillId="0" borderId="0" xfId="0"/>
    <xf numFmtId="0" fontId="0" fillId="0" borderId="0" xfId="0" applyProtection="1">
      <protection locked="0"/>
    </xf>
    <xf numFmtId="0" fontId="1" fillId="2" borderId="1" xfId="1" applyNumberFormat="1" applyProtection="1"/>
    <xf numFmtId="0" fontId="2" fillId="0" borderId="1" xfId="2" applyNumberFormat="1" applyProtection="1">
      <alignment horizontal="center"/>
    </xf>
    <xf numFmtId="0" fontId="1" fillId="0" borderId="1" xfId="3" applyNumberFormat="1" applyProtection="1"/>
    <xf numFmtId="0" fontId="3" fillId="0" borderId="1" xfId="5" applyNumberFormat="1" applyProtection="1"/>
    <xf numFmtId="0" fontId="2" fillId="0" borderId="1" xfId="6" applyNumberFormat="1" applyProtection="1"/>
    <xf numFmtId="49" fontId="4" fillId="0" borderId="3" xfId="9" applyNumberFormat="1" applyProtection="1">
      <alignment horizontal="center" vertical="center" wrapText="1"/>
    </xf>
    <xf numFmtId="0" fontId="6" fillId="3" borderId="3" xfId="11" applyNumberFormat="1" applyProtection="1">
      <alignment horizontal="center"/>
    </xf>
    <xf numFmtId="49" fontId="4" fillId="3" borderId="3" xfId="12" applyNumberFormat="1" applyProtection="1">
      <alignment horizontal="center" vertical="center"/>
    </xf>
    <xf numFmtId="0" fontId="3" fillId="3" borderId="1" xfId="13" applyNumberFormat="1" applyProtection="1">
      <alignment horizontal="center"/>
    </xf>
    <xf numFmtId="4" fontId="4" fillId="3" borderId="3" xfId="16" applyNumberFormat="1" applyProtection="1">
      <alignment horizontal="right" vertical="top" wrapText="1"/>
    </xf>
    <xf numFmtId="164" fontId="4" fillId="3" borderId="3" xfId="17" applyNumberFormat="1" applyProtection="1">
      <alignment horizontal="right" vertical="top" wrapText="1"/>
    </xf>
    <xf numFmtId="4" fontId="6" fillId="3" borderId="3" xfId="20" applyNumberFormat="1" applyProtection="1">
      <alignment horizontal="right" vertical="top" wrapText="1"/>
    </xf>
    <xf numFmtId="164" fontId="6" fillId="3" borderId="3" xfId="21" applyNumberFormat="1" applyProtection="1">
      <alignment horizontal="right" vertical="top" wrapText="1"/>
    </xf>
    <xf numFmtId="49" fontId="6" fillId="3" borderId="3" xfId="22" applyNumberFormat="1" applyProtection="1">
      <alignment horizontal="right" vertical="center"/>
    </xf>
    <xf numFmtId="4" fontId="4" fillId="0" borderId="3" xfId="25" applyNumberFormat="1" applyProtection="1">
      <alignment horizontal="right" vertical="top" wrapText="1"/>
    </xf>
    <xf numFmtId="164" fontId="4" fillId="0" borderId="3" xfId="26" applyNumberFormat="1" applyProtection="1">
      <alignment horizontal="right" vertical="top" wrapText="1"/>
    </xf>
    <xf numFmtId="0" fontId="6" fillId="0" borderId="3" xfId="27" applyNumberFormat="1" applyProtection="1">
      <alignment horizontal="left" vertical="top" wrapText="1"/>
    </xf>
    <xf numFmtId="4" fontId="6" fillId="0" borderId="3" xfId="29" applyNumberFormat="1" applyProtection="1">
      <alignment horizontal="right" vertical="top" wrapText="1"/>
    </xf>
    <xf numFmtId="164" fontId="6" fillId="0" borderId="3" xfId="30" applyNumberFormat="1" applyProtection="1">
      <alignment horizontal="right" vertical="top" wrapText="1"/>
    </xf>
    <xf numFmtId="49" fontId="6" fillId="0" borderId="3" xfId="31" applyNumberFormat="1" applyProtection="1">
      <alignment horizontal="right" vertical="center"/>
    </xf>
    <xf numFmtId="4" fontId="7" fillId="0" borderId="3" xfId="32" applyNumberFormat="1" applyProtection="1">
      <alignment horizontal="right" vertical="top" shrinkToFit="1"/>
    </xf>
    <xf numFmtId="4" fontId="6" fillId="0" borderId="3" xfId="33" applyNumberFormat="1" applyProtection="1">
      <alignment horizontal="right" vertical="top" shrinkToFit="1"/>
    </xf>
    <xf numFmtId="4" fontId="4" fillId="0" borderId="3" xfId="35" applyNumberFormat="1" applyProtection="1">
      <alignment horizontal="right" vertical="top" shrinkToFit="1"/>
    </xf>
    <xf numFmtId="49" fontId="6" fillId="0" borderId="3" xfId="36" applyNumberFormat="1" applyProtection="1">
      <alignment horizontal="center" vertical="top" shrinkToFit="1"/>
    </xf>
    <xf numFmtId="49" fontId="6" fillId="0" borderId="3" xfId="37" applyNumberFormat="1" applyProtection="1">
      <alignment horizontal="center" vertical="top" wrapText="1"/>
    </xf>
    <xf numFmtId="4" fontId="9" fillId="0" borderId="3" xfId="34" applyNumberFormat="1" applyFont="1" applyProtection="1">
      <alignment horizontal="right" vertical="top" shrinkToFit="1"/>
    </xf>
    <xf numFmtId="4" fontId="10" fillId="0" borderId="3" xfId="32" applyNumberFormat="1" applyFont="1" applyProtection="1">
      <alignment horizontal="right" vertical="top" shrinkToFit="1"/>
    </xf>
    <xf numFmtId="4" fontId="9" fillId="0" borderId="3" xfId="24" applyNumberFormat="1" applyFont="1" applyProtection="1">
      <alignment horizontal="right" vertical="top" wrapText="1"/>
    </xf>
    <xf numFmtId="4" fontId="9" fillId="0" borderId="3" xfId="32" applyNumberFormat="1" applyFont="1" applyProtection="1">
      <alignment horizontal="right" vertical="top" shrinkToFit="1"/>
    </xf>
    <xf numFmtId="4" fontId="9" fillId="3" borderId="3" xfId="15" applyNumberFormat="1" applyFont="1" applyProtection="1">
      <alignment horizontal="right" vertical="top" wrapText="1"/>
    </xf>
    <xf numFmtId="49" fontId="9" fillId="0" borderId="3" xfId="10" applyNumberFormat="1" applyFont="1" applyProtection="1">
      <alignment horizontal="center" vertical="center" wrapText="1"/>
    </xf>
    <xf numFmtId="49" fontId="9" fillId="3" borderId="3" xfId="12" applyNumberFormat="1" applyFont="1" applyProtection="1">
      <alignment horizontal="center" vertical="center"/>
    </xf>
    <xf numFmtId="4" fontId="10" fillId="3" borderId="3" xfId="19" applyNumberFormat="1" applyFont="1" applyProtection="1">
      <alignment horizontal="right" vertical="top" wrapText="1"/>
    </xf>
    <xf numFmtId="4" fontId="10" fillId="0" borderId="3" xfId="28" applyNumberFormat="1" applyFont="1" applyProtection="1">
      <alignment horizontal="right" vertical="top" wrapText="1"/>
    </xf>
    <xf numFmtId="49" fontId="4" fillId="0" borderId="3" xfId="9" applyNumberFormat="1" applyProtection="1">
      <alignment horizontal="center" vertical="center" wrapText="1"/>
    </xf>
    <xf numFmtId="49" fontId="4" fillId="0" borderId="3" xfId="9">
      <alignment horizontal="center" vertical="center" wrapText="1"/>
    </xf>
    <xf numFmtId="49" fontId="9" fillId="0" borderId="3" xfId="10" applyNumberFormat="1" applyFont="1" applyProtection="1">
      <alignment horizontal="center" vertical="center" wrapText="1"/>
    </xf>
    <xf numFmtId="49" fontId="9" fillId="0" borderId="3" xfId="10" applyFont="1">
      <alignment horizontal="center" vertical="center" wrapText="1"/>
    </xf>
    <xf numFmtId="0" fontId="6" fillId="0" borderId="3" xfId="27" applyNumberFormat="1" applyProtection="1">
      <alignment horizontal="left" vertical="top" wrapText="1"/>
    </xf>
    <xf numFmtId="0" fontId="6" fillId="0" borderId="3" xfId="27">
      <alignment horizontal="left" vertical="top" wrapText="1"/>
    </xf>
    <xf numFmtId="0" fontId="4" fillId="0" borderId="3" xfId="23" applyNumberFormat="1" applyProtection="1">
      <alignment horizontal="left" vertical="top" wrapText="1"/>
    </xf>
    <xf numFmtId="0" fontId="4" fillId="0" borderId="3" xfId="23">
      <alignment horizontal="left" vertical="top" wrapText="1"/>
    </xf>
    <xf numFmtId="0" fontId="11" fillId="0" borderId="1" xfId="2" applyNumberFormat="1" applyFont="1" applyAlignment="1" applyProtection="1">
      <alignment horizontal="center" vertical="center"/>
    </xf>
    <xf numFmtId="0" fontId="11" fillId="0" borderId="1" xfId="2" applyFont="1" applyAlignment="1">
      <alignment horizontal="center" vertical="center"/>
    </xf>
    <xf numFmtId="0" fontId="2" fillId="0" borderId="1" xfId="7" applyNumberFormat="1" applyProtection="1">
      <alignment horizontal="right" vertical="top"/>
    </xf>
    <xf numFmtId="0" fontId="2" fillId="0" borderId="1" xfId="7">
      <alignment horizontal="right" vertical="top"/>
    </xf>
    <xf numFmtId="0" fontId="4" fillId="0" borderId="2" xfId="8" applyNumberFormat="1" applyBorder="1" applyProtection="1">
      <alignment horizontal="center" vertical="center" wrapText="1"/>
    </xf>
    <xf numFmtId="0" fontId="4" fillId="0" borderId="4" xfId="8" applyNumberFormat="1" applyBorder="1" applyProtection="1">
      <alignment horizontal="center" vertical="center" wrapText="1"/>
    </xf>
    <xf numFmtId="0" fontId="4" fillId="0" borderId="5" xfId="8" applyNumberFormat="1" applyBorder="1" applyProtection="1">
      <alignment horizontal="center" vertical="center" wrapText="1"/>
    </xf>
    <xf numFmtId="0" fontId="4" fillId="4" borderId="3" xfId="23" applyNumberFormat="1" applyFill="1" applyProtection="1">
      <alignment horizontal="left" vertical="top" wrapText="1"/>
    </xf>
    <xf numFmtId="0" fontId="4" fillId="4" borderId="3" xfId="23" applyFill="1">
      <alignment horizontal="left" vertical="top" wrapText="1"/>
    </xf>
    <xf numFmtId="0" fontId="4" fillId="4" borderId="3" xfId="14" applyNumberFormat="1" applyFill="1" applyProtection="1">
      <alignment horizontal="left"/>
    </xf>
    <xf numFmtId="0" fontId="4" fillId="4" borderId="3" xfId="14" applyFill="1">
      <alignment horizontal="left"/>
    </xf>
    <xf numFmtId="0" fontId="6" fillId="3" borderId="3" xfId="18" applyNumberFormat="1" applyProtection="1">
      <alignment horizontal="left"/>
    </xf>
    <xf numFmtId="0" fontId="6" fillId="3" borderId="3" xfId="18">
      <alignment horizontal="left"/>
    </xf>
  </cellXfs>
  <cellStyles count="49">
    <cellStyle name="br" xfId="44"/>
    <cellStyle name="col" xfId="43"/>
    <cellStyle name="style0" xfId="45"/>
    <cellStyle name="td" xfId="46"/>
    <cellStyle name="tr" xfId="42"/>
    <cellStyle name="xl21" xfId="47"/>
    <cellStyle name="xl22" xfId="1"/>
    <cellStyle name="xl23" xfId="2"/>
    <cellStyle name="xl24" xfId="6"/>
    <cellStyle name="xl25" xfId="8"/>
    <cellStyle name="xl26" xfId="11"/>
    <cellStyle name="xl27" xfId="27"/>
    <cellStyle name="xl28" xfId="38"/>
    <cellStyle name="xl29" xfId="48"/>
    <cellStyle name="xl30" xfId="9"/>
    <cellStyle name="xl31" xfId="12"/>
    <cellStyle name="xl32" xfId="36"/>
    <cellStyle name="xl33" xfId="41"/>
    <cellStyle name="xl34" xfId="39"/>
    <cellStyle name="xl35" xfId="40"/>
    <cellStyle name="xl36" xfId="37"/>
    <cellStyle name="xl37" xfId="14"/>
    <cellStyle name="xl38" xfId="18"/>
    <cellStyle name="xl39" xfId="23"/>
    <cellStyle name="xl40" xfId="10"/>
    <cellStyle name="xl41" xfId="15"/>
    <cellStyle name="xl42" xfId="19"/>
    <cellStyle name="xl43" xfId="24"/>
    <cellStyle name="xl44" xfId="28"/>
    <cellStyle name="xl45" xfId="32"/>
    <cellStyle name="xl46" xfId="34"/>
    <cellStyle name="xl47" xfId="16"/>
    <cellStyle name="xl48" xfId="20"/>
    <cellStyle name="xl49" xfId="25"/>
    <cellStyle name="xl50" xfId="29"/>
    <cellStyle name="xl51" xfId="33"/>
    <cellStyle name="xl52" xfId="35"/>
    <cellStyle name="xl53" xfId="4"/>
    <cellStyle name="xl54" xfId="7"/>
    <cellStyle name="xl55" xfId="17"/>
    <cellStyle name="xl56" xfId="21"/>
    <cellStyle name="xl57" xfId="22"/>
    <cellStyle name="xl58" xfId="26"/>
    <cellStyle name="xl59" xfId="30"/>
    <cellStyle name="xl60" xfId="31"/>
    <cellStyle name="xl61" xfId="3"/>
    <cellStyle name="xl62" xfId="5"/>
    <cellStyle name="xl63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2"/>
  <sheetViews>
    <sheetView showGridLines="0" tabSelected="1" view="pageBreakPreview" topLeftCell="C1" zoomScaleSheetLayoutView="100" workbookViewId="0">
      <pane ySplit="11" topLeftCell="A45" activePane="bottomLeft" state="frozen"/>
      <selection pane="bottomLeft" activeCell="K8" sqref="K8"/>
    </sheetView>
  </sheetViews>
  <sheetFormatPr defaultRowHeight="15"/>
  <cols>
    <col min="1" max="1" width="40.42578125" style="1" customWidth="1"/>
    <col min="2" max="2" width="9.140625" style="1" customWidth="1"/>
    <col min="3" max="3" width="7.5703125" style="1" customWidth="1"/>
    <col min="4" max="4" width="11.42578125" style="1" customWidth="1"/>
    <col min="5" max="5" width="24.140625" style="1" customWidth="1"/>
    <col min="6" max="6" width="13.42578125" style="1" customWidth="1"/>
    <col min="7" max="18" width="14.7109375" style="1" customWidth="1"/>
    <col min="19" max="19" width="10.28515625" style="1" customWidth="1"/>
    <col min="20" max="20" width="9.140625" style="1" customWidth="1"/>
    <col min="21" max="16384" width="9.140625" style="1"/>
  </cols>
  <sheetData>
    <row r="1" spans="1:20" hidden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3.25" customHeight="1">
      <c r="A2" s="44" t="s">
        <v>332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"/>
    </row>
    <row r="3" spans="1:20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"/>
    </row>
    <row r="4" spans="1:20" ht="12.75" customHeight="1">
      <c r="A4" s="6"/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5"/>
    </row>
    <row r="5" spans="1:20" ht="31.7" customHeight="1">
      <c r="A5" s="48" t="s">
        <v>1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38" t="s">
        <v>322</v>
      </c>
      <c r="H5" s="39"/>
      <c r="I5" s="39"/>
      <c r="J5" s="36" t="s">
        <v>7</v>
      </c>
      <c r="K5" s="37"/>
      <c r="L5" s="37"/>
      <c r="M5" s="36" t="s">
        <v>8</v>
      </c>
      <c r="N5" s="37"/>
      <c r="O5" s="37"/>
      <c r="P5" s="36" t="s">
        <v>9</v>
      </c>
      <c r="Q5" s="37"/>
      <c r="R5" s="37"/>
      <c r="S5" s="36" t="s">
        <v>10</v>
      </c>
      <c r="T5" s="5"/>
    </row>
    <row r="6" spans="1:20" ht="12.75" customHeight="1">
      <c r="A6" s="49"/>
      <c r="B6" s="37"/>
      <c r="C6" s="37"/>
      <c r="D6" s="37"/>
      <c r="E6" s="37"/>
      <c r="F6" s="37"/>
      <c r="G6" s="38" t="s">
        <v>11</v>
      </c>
      <c r="H6" s="38" t="s">
        <v>12</v>
      </c>
      <c r="I6" s="39"/>
      <c r="J6" s="36" t="s">
        <v>11</v>
      </c>
      <c r="K6" s="36" t="s">
        <v>12</v>
      </c>
      <c r="L6" s="37"/>
      <c r="M6" s="36" t="s">
        <v>11</v>
      </c>
      <c r="N6" s="36" t="s">
        <v>12</v>
      </c>
      <c r="O6" s="37"/>
      <c r="P6" s="36" t="s">
        <v>11</v>
      </c>
      <c r="Q6" s="36" t="s">
        <v>12</v>
      </c>
      <c r="R6" s="37"/>
      <c r="S6" s="37"/>
      <c r="T6" s="5"/>
    </row>
    <row r="7" spans="1:20" ht="50.25" customHeight="1">
      <c r="A7" s="50"/>
      <c r="B7" s="37"/>
      <c r="C7" s="37"/>
      <c r="D7" s="37"/>
      <c r="E7" s="37"/>
      <c r="F7" s="37"/>
      <c r="G7" s="39"/>
      <c r="H7" s="32" t="s">
        <v>13</v>
      </c>
      <c r="I7" s="32" t="s">
        <v>14</v>
      </c>
      <c r="J7" s="37"/>
      <c r="K7" s="7" t="s">
        <v>13</v>
      </c>
      <c r="L7" s="7" t="s">
        <v>15</v>
      </c>
      <c r="M7" s="37"/>
      <c r="N7" s="7" t="s">
        <v>13</v>
      </c>
      <c r="O7" s="7" t="s">
        <v>15</v>
      </c>
      <c r="P7" s="37"/>
      <c r="Q7" s="7" t="s">
        <v>13</v>
      </c>
      <c r="R7" s="7" t="s">
        <v>15</v>
      </c>
      <c r="S7" s="37"/>
      <c r="T7" s="5"/>
    </row>
    <row r="8" spans="1:20" ht="12.75" customHeight="1">
      <c r="A8" s="8">
        <v>1</v>
      </c>
      <c r="B8" s="9" t="s">
        <v>16</v>
      </c>
      <c r="C8" s="9" t="s">
        <v>17</v>
      </c>
      <c r="D8" s="9" t="s">
        <v>18</v>
      </c>
      <c r="E8" s="9" t="s">
        <v>19</v>
      </c>
      <c r="F8" s="9" t="s">
        <v>20</v>
      </c>
      <c r="G8" s="33" t="s">
        <v>21</v>
      </c>
      <c r="H8" s="33" t="s">
        <v>22</v>
      </c>
      <c r="I8" s="33" t="s">
        <v>23</v>
      </c>
      <c r="J8" s="9" t="s">
        <v>24</v>
      </c>
      <c r="K8" s="9" t="s">
        <v>25</v>
      </c>
      <c r="L8" s="9" t="s">
        <v>26</v>
      </c>
      <c r="M8" s="9" t="s">
        <v>27</v>
      </c>
      <c r="N8" s="9" t="s">
        <v>28</v>
      </c>
      <c r="O8" s="9" t="s">
        <v>29</v>
      </c>
      <c r="P8" s="9" t="s">
        <v>30</v>
      </c>
      <c r="Q8" s="9" t="s">
        <v>31</v>
      </c>
      <c r="R8" s="9" t="s">
        <v>32</v>
      </c>
      <c r="S8" s="9" t="s">
        <v>33</v>
      </c>
      <c r="T8" s="10"/>
    </row>
    <row r="9" spans="1:20" ht="12.75" customHeight="1">
      <c r="A9" s="53" t="s">
        <v>34</v>
      </c>
      <c r="B9" s="54"/>
      <c r="C9" s="54"/>
      <c r="D9" s="54"/>
      <c r="E9" s="54"/>
      <c r="F9" s="54"/>
      <c r="G9" s="31">
        <f>G10+G11</f>
        <v>7860352636.4399996</v>
      </c>
      <c r="H9" s="31">
        <f>H10+H11</f>
        <v>3274684566.4499998</v>
      </c>
      <c r="I9" s="31">
        <f>I10+I11</f>
        <v>4585668069.9899998</v>
      </c>
      <c r="J9" s="11">
        <v>7824414857.1300001</v>
      </c>
      <c r="K9" s="11">
        <v>3260572566.4499998</v>
      </c>
      <c r="L9" s="11">
        <v>4563842290.6800003</v>
      </c>
      <c r="M9" s="11">
        <v>4721732746.0500002</v>
      </c>
      <c r="N9" s="11">
        <v>1940820179.0599999</v>
      </c>
      <c r="O9" s="11">
        <v>2780912566.9899998</v>
      </c>
      <c r="P9" s="11">
        <v>4654565930.5200005</v>
      </c>
      <c r="Q9" s="11">
        <v>1905198827.1600001</v>
      </c>
      <c r="R9" s="11">
        <v>2749367103.3600001</v>
      </c>
      <c r="S9" s="12">
        <v>59.487719088393241</v>
      </c>
      <c r="T9" s="10"/>
    </row>
    <row r="10" spans="1:20" ht="12.75" customHeight="1">
      <c r="A10" s="55" t="s">
        <v>328</v>
      </c>
      <c r="B10" s="56"/>
      <c r="C10" s="56"/>
      <c r="D10" s="56"/>
      <c r="E10" s="56"/>
      <c r="F10" s="56"/>
      <c r="G10" s="34">
        <f>H10+I10</f>
        <v>2114247933.79</v>
      </c>
      <c r="H10" s="34">
        <f>1705132766.45+14112000</f>
        <v>1719244766.45</v>
      </c>
      <c r="I10" s="34">
        <f>373177388.03+28525.71+267265.4+19575321.52+555555.56+555555.56+555555.56+288000</f>
        <v>395003167.33999991</v>
      </c>
      <c r="J10" s="13">
        <v>2078310154.48</v>
      </c>
      <c r="K10" s="13">
        <v>1705132766.45</v>
      </c>
      <c r="L10" s="13">
        <v>373177388.02999997</v>
      </c>
      <c r="M10" s="13">
        <v>1525005311</v>
      </c>
      <c r="N10" s="13">
        <v>1205202123.3900001</v>
      </c>
      <c r="O10" s="13">
        <v>319803187.61000001</v>
      </c>
      <c r="P10" s="13">
        <v>1524957532.02</v>
      </c>
      <c r="Q10" s="13">
        <v>1205175391.53</v>
      </c>
      <c r="R10" s="13">
        <v>319782140.49000001</v>
      </c>
      <c r="S10" s="14">
        <v>73.374877601055147</v>
      </c>
      <c r="T10" s="10"/>
    </row>
    <row r="11" spans="1:20" ht="12.75" customHeight="1">
      <c r="A11" s="55" t="s">
        <v>329</v>
      </c>
      <c r="B11" s="56"/>
      <c r="C11" s="56"/>
      <c r="D11" s="56"/>
      <c r="E11" s="56"/>
      <c r="F11" s="56"/>
      <c r="G11" s="34">
        <f>H11+I11</f>
        <v>5746104702.6499996</v>
      </c>
      <c r="H11" s="34">
        <v>1555439800</v>
      </c>
      <c r="I11" s="34">
        <v>4190664902.6500001</v>
      </c>
      <c r="J11" s="13">
        <v>5746104702.6499996</v>
      </c>
      <c r="K11" s="13">
        <v>1555439800</v>
      </c>
      <c r="L11" s="13">
        <v>4190664902.6500001</v>
      </c>
      <c r="M11" s="13">
        <v>3196727435.0500002</v>
      </c>
      <c r="N11" s="13">
        <v>735618055.66999996</v>
      </c>
      <c r="O11" s="13">
        <v>2461109379.3800001</v>
      </c>
      <c r="P11" s="13">
        <v>3129608398.5</v>
      </c>
      <c r="Q11" s="13">
        <v>700023435.63</v>
      </c>
      <c r="R11" s="13">
        <v>2429584962.8699999</v>
      </c>
      <c r="S11" s="15" t="s">
        <v>331</v>
      </c>
      <c r="T11" s="10"/>
    </row>
    <row r="12" spans="1:20" ht="15.2" customHeight="1">
      <c r="A12" s="51" t="s">
        <v>35</v>
      </c>
      <c r="B12" s="52"/>
      <c r="C12" s="52"/>
      <c r="D12" s="52"/>
      <c r="E12" s="52"/>
      <c r="F12" s="52"/>
      <c r="G12" s="29">
        <f>G13+G14</f>
        <v>390801228.38999999</v>
      </c>
      <c r="H12" s="29">
        <f>H13+H14</f>
        <v>328790666.44999999</v>
      </c>
      <c r="I12" s="29">
        <f>I13+I14</f>
        <v>62010561.940000005</v>
      </c>
      <c r="J12" s="16">
        <v>390505437.27999997</v>
      </c>
      <c r="K12" s="16">
        <v>328790666.44999999</v>
      </c>
      <c r="L12" s="16">
        <v>61714770.829999998</v>
      </c>
      <c r="M12" s="16">
        <v>59586150.100000001</v>
      </c>
      <c r="N12" s="16">
        <v>20749995.93</v>
      </c>
      <c r="O12" s="16">
        <v>38836154.170000002</v>
      </c>
      <c r="P12" s="16">
        <v>59565644.719999999</v>
      </c>
      <c r="Q12" s="16">
        <v>20749995.93</v>
      </c>
      <c r="R12" s="16">
        <v>38815648.789999999</v>
      </c>
      <c r="S12" s="17">
        <v>15.25347384018376</v>
      </c>
      <c r="T12" s="5"/>
    </row>
    <row r="13" spans="1:20" ht="12.75" customHeight="1">
      <c r="A13" s="40" t="s">
        <v>328</v>
      </c>
      <c r="B13" s="41"/>
      <c r="C13" s="41"/>
      <c r="D13" s="41"/>
      <c r="E13" s="41"/>
      <c r="F13" s="41"/>
      <c r="G13" s="35">
        <f>H13+I13</f>
        <v>385873193.19</v>
      </c>
      <c r="H13" s="35">
        <v>328790666.44999999</v>
      </c>
      <c r="I13" s="35">
        <f>56786735.63+28525.71+267265.4</f>
        <v>57082526.740000002</v>
      </c>
      <c r="J13" s="19">
        <v>385577402.07999998</v>
      </c>
      <c r="K13" s="19">
        <v>328790666.44999999</v>
      </c>
      <c r="L13" s="19">
        <v>56786735.630000003</v>
      </c>
      <c r="M13" s="19">
        <v>55073700.100000001</v>
      </c>
      <c r="N13" s="19">
        <v>20749995.93</v>
      </c>
      <c r="O13" s="13">
        <v>34323704.170000002</v>
      </c>
      <c r="P13" s="19">
        <v>55053194.719999999</v>
      </c>
      <c r="Q13" s="19">
        <v>20749995.93</v>
      </c>
      <c r="R13" s="13">
        <v>34303198.789999999</v>
      </c>
      <c r="S13" s="20">
        <v>14.278117551240076</v>
      </c>
      <c r="T13" s="5"/>
    </row>
    <row r="14" spans="1:20" ht="12.75" customHeight="1">
      <c r="A14" s="40" t="s">
        <v>329</v>
      </c>
      <c r="B14" s="41"/>
      <c r="C14" s="41"/>
      <c r="D14" s="41"/>
      <c r="E14" s="41"/>
      <c r="F14" s="41"/>
      <c r="G14" s="35">
        <v>4928035.2</v>
      </c>
      <c r="H14" s="35">
        <v>0</v>
      </c>
      <c r="I14" s="35">
        <v>4928035.2</v>
      </c>
      <c r="J14" s="19">
        <v>4928035.2</v>
      </c>
      <c r="K14" s="19">
        <v>0</v>
      </c>
      <c r="L14" s="19">
        <v>4928035.2</v>
      </c>
      <c r="M14" s="19">
        <v>4512450</v>
      </c>
      <c r="N14" s="19">
        <v>0</v>
      </c>
      <c r="O14" s="19">
        <v>4512450</v>
      </c>
      <c r="P14" s="19">
        <v>4512450</v>
      </c>
      <c r="Q14" s="19">
        <v>0</v>
      </c>
      <c r="R14" s="19">
        <v>4512450</v>
      </c>
      <c r="S14" s="21" t="s">
        <v>36</v>
      </c>
      <c r="T14" s="5"/>
    </row>
    <row r="15" spans="1:20" ht="15.2" customHeight="1">
      <c r="A15" s="40" t="s">
        <v>37</v>
      </c>
      <c r="B15" s="41"/>
      <c r="C15" s="41"/>
      <c r="D15" s="41"/>
      <c r="E15" s="41"/>
      <c r="F15" s="41"/>
      <c r="G15" s="28">
        <f>H15+I15</f>
        <v>385873193.19</v>
      </c>
      <c r="H15" s="28">
        <v>328790666.44999999</v>
      </c>
      <c r="I15" s="28">
        <f>56786735.63+28525.71+267265.4</f>
        <v>57082526.740000002</v>
      </c>
      <c r="J15" s="23">
        <v>385577402.07999998</v>
      </c>
      <c r="K15" s="23">
        <v>328790666.44999999</v>
      </c>
      <c r="L15" s="23">
        <v>56786735.630000003</v>
      </c>
      <c r="M15" s="23">
        <v>55073700.100000001</v>
      </c>
      <c r="N15" s="23">
        <v>20749995.93</v>
      </c>
      <c r="O15" s="23">
        <v>34323704.170000002</v>
      </c>
      <c r="P15" s="23">
        <v>55053194.719999999</v>
      </c>
      <c r="Q15" s="23">
        <v>20749995.93</v>
      </c>
      <c r="R15" s="23">
        <v>34303198.789999999</v>
      </c>
      <c r="S15" s="14">
        <v>14.278117551240076</v>
      </c>
      <c r="T15" s="5"/>
    </row>
    <row r="16" spans="1:20" ht="15.2" customHeight="1">
      <c r="A16" s="40" t="s">
        <v>38</v>
      </c>
      <c r="B16" s="41"/>
      <c r="C16" s="41"/>
      <c r="D16" s="41"/>
      <c r="E16" s="41"/>
      <c r="F16" s="41"/>
      <c r="G16" s="28">
        <f>H16+I16</f>
        <v>385873193.19</v>
      </c>
      <c r="H16" s="28">
        <v>328790666.44999999</v>
      </c>
      <c r="I16" s="28">
        <f>56786735.63+28525.71+267265.4</f>
        <v>57082526.740000002</v>
      </c>
      <c r="J16" s="23">
        <v>385577402.07999998</v>
      </c>
      <c r="K16" s="23">
        <v>328790666.44999999</v>
      </c>
      <c r="L16" s="23">
        <v>56786735.630000003</v>
      </c>
      <c r="M16" s="23">
        <v>55073700.100000001</v>
      </c>
      <c r="N16" s="23">
        <v>20749995.93</v>
      </c>
      <c r="O16" s="23">
        <v>34323704.170000002</v>
      </c>
      <c r="P16" s="23">
        <v>55053194.719999999</v>
      </c>
      <c r="Q16" s="23">
        <v>20749995.93</v>
      </c>
      <c r="R16" s="23">
        <v>34303198.789999999</v>
      </c>
      <c r="S16" s="14">
        <v>14.278117551240076</v>
      </c>
      <c r="T16" s="5"/>
    </row>
    <row r="17" spans="1:20" ht="15.2" customHeight="1">
      <c r="A17" s="40" t="s">
        <v>39</v>
      </c>
      <c r="B17" s="41"/>
      <c r="C17" s="41"/>
      <c r="D17" s="41"/>
      <c r="E17" s="41"/>
      <c r="F17" s="41"/>
      <c r="G17" s="28">
        <f>H17+I17</f>
        <v>385873193.19</v>
      </c>
      <c r="H17" s="28">
        <v>328790666.44999999</v>
      </c>
      <c r="I17" s="28">
        <f>56786735.63+28525.71+267265.4</f>
        <v>57082526.740000002</v>
      </c>
      <c r="J17" s="23">
        <v>385577402.07999998</v>
      </c>
      <c r="K17" s="23">
        <v>328790666.44999999</v>
      </c>
      <c r="L17" s="23">
        <v>56786735.630000003</v>
      </c>
      <c r="M17" s="23">
        <v>55073700.100000001</v>
      </c>
      <c r="N17" s="23">
        <v>20749995.93</v>
      </c>
      <c r="O17" s="23">
        <v>34323704.170000002</v>
      </c>
      <c r="P17" s="23">
        <v>55053194.719999999</v>
      </c>
      <c r="Q17" s="23">
        <v>20749995.93</v>
      </c>
      <c r="R17" s="23">
        <v>34303198.789999999</v>
      </c>
      <c r="S17" s="14">
        <v>14.278117551240076</v>
      </c>
      <c r="T17" s="5"/>
    </row>
    <row r="18" spans="1:20" ht="15.2" customHeight="1">
      <c r="A18" s="42" t="s">
        <v>40</v>
      </c>
      <c r="B18" s="43"/>
      <c r="C18" s="43"/>
      <c r="D18" s="43"/>
      <c r="E18" s="43"/>
      <c r="F18" s="43"/>
      <c r="G18" s="27">
        <f>H18+I18</f>
        <v>189559063.19</v>
      </c>
      <c r="H18" s="27">
        <v>138837126.44999999</v>
      </c>
      <c r="I18" s="27">
        <f>50426145.63+28525.71+267265.4</f>
        <v>50721936.740000002</v>
      </c>
      <c r="J18" s="24">
        <v>189263272.08000001</v>
      </c>
      <c r="K18" s="24">
        <v>138837126.44999999</v>
      </c>
      <c r="L18" s="24">
        <v>50426145.630000003</v>
      </c>
      <c r="M18" s="24">
        <v>52448281.600000001</v>
      </c>
      <c r="N18" s="24">
        <v>18209641.149999999</v>
      </c>
      <c r="O18" s="24">
        <v>34238640.450000003</v>
      </c>
      <c r="P18" s="24">
        <v>52427776.219999999</v>
      </c>
      <c r="Q18" s="24">
        <v>18209641.149999999</v>
      </c>
      <c r="R18" s="24">
        <v>34218135.07</v>
      </c>
      <c r="S18" s="14">
        <v>27.700977397156706</v>
      </c>
      <c r="T18" s="5"/>
    </row>
    <row r="19" spans="1:20" ht="67.5">
      <c r="A19" s="18" t="s">
        <v>41</v>
      </c>
      <c r="B19" s="25" t="s">
        <v>42</v>
      </c>
      <c r="C19" s="25" t="s">
        <v>43</v>
      </c>
      <c r="D19" s="26" t="s">
        <v>44</v>
      </c>
      <c r="E19" s="18" t="s">
        <v>45</v>
      </c>
      <c r="F19" s="26" t="s">
        <v>46</v>
      </c>
      <c r="G19" s="28">
        <v>35761318.850000001</v>
      </c>
      <c r="H19" s="28">
        <v>0</v>
      </c>
      <c r="I19" s="28">
        <v>35761318.850000001</v>
      </c>
      <c r="J19" s="23">
        <v>35761318.850000001</v>
      </c>
      <c r="K19" s="23">
        <v>0</v>
      </c>
      <c r="L19" s="23">
        <v>35761318.850000001</v>
      </c>
      <c r="M19" s="23">
        <v>32631538.550000001</v>
      </c>
      <c r="N19" s="23">
        <v>0</v>
      </c>
      <c r="O19" s="23">
        <v>32631538.550000001</v>
      </c>
      <c r="P19" s="23">
        <v>32631538.550000001</v>
      </c>
      <c r="Q19" s="23">
        <v>0</v>
      </c>
      <c r="R19" s="23">
        <v>32631538.550000001</v>
      </c>
      <c r="S19" s="14">
        <v>91.248140726778587</v>
      </c>
      <c r="T19" s="5"/>
    </row>
    <row r="20" spans="1:20" ht="67.5">
      <c r="A20" s="18" t="s">
        <v>47</v>
      </c>
      <c r="B20" s="25" t="s">
        <v>42</v>
      </c>
      <c r="C20" s="25" t="s">
        <v>43</v>
      </c>
      <c r="D20" s="26" t="s">
        <v>48</v>
      </c>
      <c r="E20" s="18" t="s">
        <v>45</v>
      </c>
      <c r="F20" s="26" t="s">
        <v>46</v>
      </c>
      <c r="G20" s="28">
        <f>H20+I20</f>
        <v>41981925.710000001</v>
      </c>
      <c r="H20" s="28">
        <v>35303400</v>
      </c>
      <c r="I20" s="28">
        <f>6650000+28525.71</f>
        <v>6678525.71</v>
      </c>
      <c r="J20" s="23">
        <v>41953400</v>
      </c>
      <c r="K20" s="23">
        <v>35303400</v>
      </c>
      <c r="L20" s="23">
        <v>6650000</v>
      </c>
      <c r="M20" s="23">
        <v>7523718.3399999999</v>
      </c>
      <c r="N20" s="23">
        <v>7267481.6500000004</v>
      </c>
      <c r="O20" s="23">
        <v>256236.69</v>
      </c>
      <c r="P20" s="23">
        <v>7523718.3399999999</v>
      </c>
      <c r="Q20" s="23">
        <v>7267481.6500000004</v>
      </c>
      <c r="R20" s="23">
        <v>256236.69</v>
      </c>
      <c r="S20" s="14">
        <v>17.933512754627753</v>
      </c>
      <c r="T20" s="5"/>
    </row>
    <row r="21" spans="1:20" ht="67.5">
      <c r="A21" s="18" t="s">
        <v>49</v>
      </c>
      <c r="B21" s="25" t="s">
        <v>42</v>
      </c>
      <c r="C21" s="25" t="s">
        <v>43</v>
      </c>
      <c r="D21" s="26" t="s">
        <v>50</v>
      </c>
      <c r="E21" s="18" t="s">
        <v>45</v>
      </c>
      <c r="F21" s="26" t="s">
        <v>51</v>
      </c>
      <c r="G21" s="28">
        <v>3563458.79</v>
      </c>
      <c r="H21" s="28">
        <v>0</v>
      </c>
      <c r="I21" s="28">
        <v>3563458.79</v>
      </c>
      <c r="J21" s="23">
        <v>3563458.79</v>
      </c>
      <c r="K21" s="23">
        <v>0</v>
      </c>
      <c r="L21" s="23">
        <v>3563458.79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14">
        <v>0</v>
      </c>
      <c r="T21" s="5"/>
    </row>
    <row r="22" spans="1:20" ht="67.5">
      <c r="A22" s="18" t="s">
        <v>52</v>
      </c>
      <c r="B22" s="25" t="s">
        <v>42</v>
      </c>
      <c r="C22" s="25" t="s">
        <v>43</v>
      </c>
      <c r="D22" s="26" t="s">
        <v>53</v>
      </c>
      <c r="E22" s="18" t="s">
        <v>45</v>
      </c>
      <c r="F22" s="26" t="s">
        <v>46</v>
      </c>
      <c r="G22" s="28">
        <v>447822.42</v>
      </c>
      <c r="H22" s="28">
        <v>0</v>
      </c>
      <c r="I22" s="28">
        <v>447822.42</v>
      </c>
      <c r="J22" s="23">
        <v>447822.42</v>
      </c>
      <c r="K22" s="23">
        <v>0</v>
      </c>
      <c r="L22" s="23">
        <v>447822.42</v>
      </c>
      <c r="M22" s="23">
        <v>447253.45</v>
      </c>
      <c r="N22" s="23">
        <v>0</v>
      </c>
      <c r="O22" s="23">
        <v>447253.45</v>
      </c>
      <c r="P22" s="23">
        <v>447253.45</v>
      </c>
      <c r="Q22" s="23">
        <v>0</v>
      </c>
      <c r="R22" s="23">
        <v>447253.45</v>
      </c>
      <c r="S22" s="14">
        <v>99.872947406250901</v>
      </c>
      <c r="T22" s="5"/>
    </row>
    <row r="23" spans="1:20" ht="67.5">
      <c r="A23" s="18" t="s">
        <v>54</v>
      </c>
      <c r="B23" s="25" t="s">
        <v>42</v>
      </c>
      <c r="C23" s="25" t="s">
        <v>43</v>
      </c>
      <c r="D23" s="26" t="s">
        <v>48</v>
      </c>
      <c r="E23" s="18" t="s">
        <v>45</v>
      </c>
      <c r="F23" s="26" t="s">
        <v>46</v>
      </c>
      <c r="G23" s="28">
        <f>150582.76+267265.4</f>
        <v>417848.16000000003</v>
      </c>
      <c r="H23" s="28">
        <v>0</v>
      </c>
      <c r="I23" s="28">
        <f>150582.76+267265.4</f>
        <v>417848.16000000003</v>
      </c>
      <c r="J23" s="23">
        <v>150582.76</v>
      </c>
      <c r="K23" s="23">
        <v>0</v>
      </c>
      <c r="L23" s="23">
        <v>150582.76</v>
      </c>
      <c r="M23" s="23">
        <v>150582.76</v>
      </c>
      <c r="N23" s="23">
        <v>0</v>
      </c>
      <c r="O23" s="23">
        <v>150582.76</v>
      </c>
      <c r="P23" s="23">
        <v>130077.38</v>
      </c>
      <c r="Q23" s="23">
        <v>0</v>
      </c>
      <c r="R23" s="23">
        <v>130077.38</v>
      </c>
      <c r="S23" s="14">
        <v>86.382650975450304</v>
      </c>
      <c r="T23" s="5"/>
    </row>
    <row r="24" spans="1:20" ht="67.5">
      <c r="A24" s="18" t="s">
        <v>55</v>
      </c>
      <c r="B24" s="25" t="s">
        <v>42</v>
      </c>
      <c r="C24" s="25" t="s">
        <v>43</v>
      </c>
      <c r="D24" s="26" t="s">
        <v>53</v>
      </c>
      <c r="E24" s="18" t="s">
        <v>45</v>
      </c>
      <c r="F24" s="26" t="s">
        <v>56</v>
      </c>
      <c r="G24" s="28">
        <v>27000000</v>
      </c>
      <c r="H24" s="28">
        <v>26125332.84</v>
      </c>
      <c r="I24" s="28">
        <v>874667.16</v>
      </c>
      <c r="J24" s="23">
        <v>27000000</v>
      </c>
      <c r="K24" s="23">
        <v>26125332.84</v>
      </c>
      <c r="L24" s="23">
        <v>874667.16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14">
        <v>0</v>
      </c>
      <c r="T24" s="5"/>
    </row>
    <row r="25" spans="1:20" ht="67.5">
      <c r="A25" s="18" t="s">
        <v>57</v>
      </c>
      <c r="B25" s="25" t="s">
        <v>42</v>
      </c>
      <c r="C25" s="25" t="s">
        <v>43</v>
      </c>
      <c r="D25" s="26" t="s">
        <v>58</v>
      </c>
      <c r="E25" s="18" t="s">
        <v>45</v>
      </c>
      <c r="F25" s="26" t="s">
        <v>59</v>
      </c>
      <c r="G25" s="28">
        <v>80386689.260000005</v>
      </c>
      <c r="H25" s="28">
        <v>77408393.609999999</v>
      </c>
      <c r="I25" s="28">
        <v>2978295.65</v>
      </c>
      <c r="J25" s="23">
        <v>80386689.260000005</v>
      </c>
      <c r="K25" s="23">
        <v>77408393.609999999</v>
      </c>
      <c r="L25" s="23">
        <v>2978295.65</v>
      </c>
      <c r="M25" s="23">
        <v>11695188.5</v>
      </c>
      <c r="N25" s="23">
        <v>10942159.5</v>
      </c>
      <c r="O25" s="23">
        <v>753029</v>
      </c>
      <c r="P25" s="23">
        <v>11695188.5</v>
      </c>
      <c r="Q25" s="23">
        <v>10942159.5</v>
      </c>
      <c r="R25" s="23">
        <v>753029</v>
      </c>
      <c r="S25" s="14">
        <v>14.54866297848575</v>
      </c>
      <c r="T25" s="5"/>
    </row>
    <row r="26" spans="1:20" ht="15.2" customHeight="1">
      <c r="A26" s="42" t="s">
        <v>60</v>
      </c>
      <c r="B26" s="43"/>
      <c r="C26" s="43"/>
      <c r="D26" s="43"/>
      <c r="E26" s="43"/>
      <c r="F26" s="43"/>
      <c r="G26" s="27">
        <v>196314130</v>
      </c>
      <c r="H26" s="27">
        <v>189953540</v>
      </c>
      <c r="I26" s="27">
        <v>6360590</v>
      </c>
      <c r="J26" s="24">
        <v>196314130</v>
      </c>
      <c r="K26" s="24">
        <v>189953540</v>
      </c>
      <c r="L26" s="24">
        <v>6360590</v>
      </c>
      <c r="M26" s="24">
        <v>2625418.5</v>
      </c>
      <c r="N26" s="24">
        <v>2540354.7799999998</v>
      </c>
      <c r="O26" s="24">
        <v>85063.72</v>
      </c>
      <c r="P26" s="24">
        <v>2625418.5</v>
      </c>
      <c r="Q26" s="24">
        <v>2540354.7799999998</v>
      </c>
      <c r="R26" s="24">
        <v>85063.72</v>
      </c>
      <c r="S26" s="14">
        <v>1.3373558490160642</v>
      </c>
      <c r="T26" s="5"/>
    </row>
    <row r="27" spans="1:20" ht="67.5">
      <c r="A27" s="18" t="s">
        <v>61</v>
      </c>
      <c r="B27" s="25" t="s">
        <v>42</v>
      </c>
      <c r="C27" s="25" t="s">
        <v>43</v>
      </c>
      <c r="D27" s="26" t="s">
        <v>62</v>
      </c>
      <c r="E27" s="18" t="s">
        <v>63</v>
      </c>
      <c r="F27" s="26" t="s">
        <v>51</v>
      </c>
      <c r="G27" s="28">
        <v>196314130</v>
      </c>
      <c r="H27" s="28">
        <v>189953540</v>
      </c>
      <c r="I27" s="28">
        <v>6360590</v>
      </c>
      <c r="J27" s="23">
        <v>196314130</v>
      </c>
      <c r="K27" s="23">
        <v>189953540</v>
      </c>
      <c r="L27" s="23">
        <v>6360590</v>
      </c>
      <c r="M27" s="23">
        <v>2625418.5</v>
      </c>
      <c r="N27" s="23">
        <v>2540354.7799999998</v>
      </c>
      <c r="O27" s="23">
        <v>85063.72</v>
      </c>
      <c r="P27" s="23">
        <v>2625418.5</v>
      </c>
      <c r="Q27" s="23">
        <v>2540354.7799999998</v>
      </c>
      <c r="R27" s="23">
        <v>85063.72</v>
      </c>
      <c r="S27" s="14">
        <v>1.3373558490160642</v>
      </c>
      <c r="T27" s="5"/>
    </row>
    <row r="28" spans="1:20" ht="15.2" customHeight="1">
      <c r="A28" s="40" t="s">
        <v>64</v>
      </c>
      <c r="B28" s="41"/>
      <c r="C28" s="41"/>
      <c r="D28" s="41"/>
      <c r="E28" s="41"/>
      <c r="F28" s="41"/>
      <c r="G28" s="28">
        <v>4928035.2</v>
      </c>
      <c r="H28" s="28">
        <v>0</v>
      </c>
      <c r="I28" s="28">
        <v>4928035.2</v>
      </c>
      <c r="J28" s="23">
        <v>4928035.2</v>
      </c>
      <c r="K28" s="23">
        <v>0</v>
      </c>
      <c r="L28" s="23">
        <v>4928035.2</v>
      </c>
      <c r="M28" s="23">
        <v>4512450</v>
      </c>
      <c r="N28" s="23">
        <v>0</v>
      </c>
      <c r="O28" s="23">
        <v>4512450</v>
      </c>
      <c r="P28" s="23">
        <v>4512450</v>
      </c>
      <c r="Q28" s="23">
        <v>0</v>
      </c>
      <c r="R28" s="23">
        <v>4512450</v>
      </c>
      <c r="S28" s="14">
        <v>91.566919002526603</v>
      </c>
      <c r="T28" s="5"/>
    </row>
    <row r="29" spans="1:20" ht="15.2" customHeight="1">
      <c r="A29" s="40" t="s">
        <v>65</v>
      </c>
      <c r="B29" s="41"/>
      <c r="C29" s="41"/>
      <c r="D29" s="41"/>
      <c r="E29" s="41"/>
      <c r="F29" s="41"/>
      <c r="G29" s="28">
        <v>4928035.2</v>
      </c>
      <c r="H29" s="28">
        <v>0</v>
      </c>
      <c r="I29" s="28">
        <v>4928035.2</v>
      </c>
      <c r="J29" s="23">
        <v>4928035.2</v>
      </c>
      <c r="K29" s="23">
        <v>0</v>
      </c>
      <c r="L29" s="23">
        <v>4928035.2</v>
      </c>
      <c r="M29" s="23">
        <v>4512450</v>
      </c>
      <c r="N29" s="23">
        <v>0</v>
      </c>
      <c r="O29" s="23">
        <v>4512450</v>
      </c>
      <c r="P29" s="23">
        <v>4512450</v>
      </c>
      <c r="Q29" s="23">
        <v>0</v>
      </c>
      <c r="R29" s="23">
        <v>4512450</v>
      </c>
      <c r="S29" s="14">
        <v>91.566919002526603</v>
      </c>
      <c r="T29" s="5"/>
    </row>
    <row r="30" spans="1:20" ht="15.2" customHeight="1">
      <c r="A30" s="42" t="s">
        <v>40</v>
      </c>
      <c r="B30" s="43"/>
      <c r="C30" s="43"/>
      <c r="D30" s="43"/>
      <c r="E30" s="43"/>
      <c r="F30" s="43"/>
      <c r="G30" s="27">
        <v>415585.2</v>
      </c>
      <c r="H30" s="27">
        <v>0</v>
      </c>
      <c r="I30" s="27">
        <v>415585.2</v>
      </c>
      <c r="J30" s="24">
        <v>415585.2</v>
      </c>
      <c r="K30" s="24">
        <v>0</v>
      </c>
      <c r="L30" s="24">
        <v>415585.2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14">
        <v>0</v>
      </c>
      <c r="T30" s="5"/>
    </row>
    <row r="31" spans="1:20" ht="67.5">
      <c r="A31" s="18" t="s">
        <v>66</v>
      </c>
      <c r="B31" s="25" t="s">
        <v>43</v>
      </c>
      <c r="C31" s="25" t="s">
        <v>43</v>
      </c>
      <c r="D31" s="26" t="s">
        <v>67</v>
      </c>
      <c r="E31" s="18" t="s">
        <v>45</v>
      </c>
      <c r="F31" s="26" t="s">
        <v>68</v>
      </c>
      <c r="G31" s="28">
        <v>415585.2</v>
      </c>
      <c r="H31" s="28">
        <v>0</v>
      </c>
      <c r="I31" s="28">
        <v>415585.2</v>
      </c>
      <c r="J31" s="23">
        <v>415585.2</v>
      </c>
      <c r="K31" s="23">
        <v>0</v>
      </c>
      <c r="L31" s="23">
        <v>415585.2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14">
        <v>0</v>
      </c>
      <c r="T31" s="5"/>
    </row>
    <row r="32" spans="1:20" ht="15.2" customHeight="1">
      <c r="A32" s="42" t="s">
        <v>60</v>
      </c>
      <c r="B32" s="43"/>
      <c r="C32" s="43"/>
      <c r="D32" s="43"/>
      <c r="E32" s="43"/>
      <c r="F32" s="43"/>
      <c r="G32" s="27">
        <v>4512450</v>
      </c>
      <c r="H32" s="27">
        <v>0</v>
      </c>
      <c r="I32" s="27">
        <v>4512450</v>
      </c>
      <c r="J32" s="24">
        <v>4512450</v>
      </c>
      <c r="K32" s="24">
        <v>0</v>
      </c>
      <c r="L32" s="24">
        <v>4512450</v>
      </c>
      <c r="M32" s="24">
        <v>4512450</v>
      </c>
      <c r="N32" s="24">
        <v>0</v>
      </c>
      <c r="O32" s="24">
        <v>4512450</v>
      </c>
      <c r="P32" s="24">
        <v>4512450</v>
      </c>
      <c r="Q32" s="24">
        <v>0</v>
      </c>
      <c r="R32" s="24">
        <v>4512450</v>
      </c>
      <c r="S32" s="14">
        <v>100</v>
      </c>
      <c r="T32" s="5"/>
    </row>
    <row r="33" spans="1:20" ht="78.75">
      <c r="A33" s="18" t="s">
        <v>69</v>
      </c>
      <c r="B33" s="25" t="s">
        <v>43</v>
      </c>
      <c r="C33" s="25" t="s">
        <v>43</v>
      </c>
      <c r="D33" s="26" t="s">
        <v>70</v>
      </c>
      <c r="E33" s="18" t="s">
        <v>63</v>
      </c>
      <c r="F33" s="26" t="s">
        <v>71</v>
      </c>
      <c r="G33" s="28">
        <v>1244850</v>
      </c>
      <c r="H33" s="28">
        <v>0</v>
      </c>
      <c r="I33" s="28">
        <v>1244850</v>
      </c>
      <c r="J33" s="23">
        <v>1244850</v>
      </c>
      <c r="K33" s="23">
        <v>0</v>
      </c>
      <c r="L33" s="23">
        <v>1244850</v>
      </c>
      <c r="M33" s="23">
        <v>1244850</v>
      </c>
      <c r="N33" s="23">
        <v>0</v>
      </c>
      <c r="O33" s="23">
        <v>1244850</v>
      </c>
      <c r="P33" s="23">
        <v>1244850</v>
      </c>
      <c r="Q33" s="23">
        <v>0</v>
      </c>
      <c r="R33" s="23">
        <v>1244850</v>
      </c>
      <c r="S33" s="14">
        <v>100</v>
      </c>
      <c r="T33" s="5"/>
    </row>
    <row r="34" spans="1:20" ht="78.75">
      <c r="A34" s="18" t="s">
        <v>72</v>
      </c>
      <c r="B34" s="25" t="s">
        <v>43</v>
      </c>
      <c r="C34" s="25" t="s">
        <v>43</v>
      </c>
      <c r="D34" s="26" t="s">
        <v>70</v>
      </c>
      <c r="E34" s="18" t="s">
        <v>73</v>
      </c>
      <c r="F34" s="26" t="s">
        <v>56</v>
      </c>
      <c r="G34" s="28">
        <v>1382500</v>
      </c>
      <c r="H34" s="28">
        <v>0</v>
      </c>
      <c r="I34" s="28">
        <v>1382500</v>
      </c>
      <c r="J34" s="23">
        <v>1382500</v>
      </c>
      <c r="K34" s="23">
        <v>0</v>
      </c>
      <c r="L34" s="23">
        <v>1382500</v>
      </c>
      <c r="M34" s="23">
        <v>1382500</v>
      </c>
      <c r="N34" s="23">
        <v>0</v>
      </c>
      <c r="O34" s="23">
        <v>1382500</v>
      </c>
      <c r="P34" s="23">
        <v>1382500</v>
      </c>
      <c r="Q34" s="23">
        <v>0</v>
      </c>
      <c r="R34" s="23">
        <v>1382500</v>
      </c>
      <c r="S34" s="14">
        <v>100</v>
      </c>
      <c r="T34" s="5"/>
    </row>
    <row r="35" spans="1:20" ht="78.75">
      <c r="A35" s="18" t="s">
        <v>74</v>
      </c>
      <c r="B35" s="25" t="s">
        <v>43</v>
      </c>
      <c r="C35" s="25" t="s">
        <v>43</v>
      </c>
      <c r="D35" s="26" t="s">
        <v>75</v>
      </c>
      <c r="E35" s="18" t="s">
        <v>76</v>
      </c>
      <c r="F35" s="26" t="s">
        <v>56</v>
      </c>
      <c r="G35" s="28">
        <v>1885100</v>
      </c>
      <c r="H35" s="28">
        <v>0</v>
      </c>
      <c r="I35" s="28">
        <v>1885100</v>
      </c>
      <c r="J35" s="23">
        <v>1885100</v>
      </c>
      <c r="K35" s="23">
        <v>0</v>
      </c>
      <c r="L35" s="23">
        <v>1885100</v>
      </c>
      <c r="M35" s="23">
        <v>1885100</v>
      </c>
      <c r="N35" s="23">
        <v>0</v>
      </c>
      <c r="O35" s="23">
        <v>1885100</v>
      </c>
      <c r="P35" s="23">
        <v>1885100</v>
      </c>
      <c r="Q35" s="23">
        <v>0</v>
      </c>
      <c r="R35" s="23">
        <v>1885100</v>
      </c>
      <c r="S35" s="14">
        <v>100</v>
      </c>
      <c r="T35" s="5"/>
    </row>
    <row r="36" spans="1:20" ht="15.2" customHeight="1">
      <c r="A36" s="51" t="s">
        <v>77</v>
      </c>
      <c r="B36" s="52"/>
      <c r="C36" s="52"/>
      <c r="D36" s="52"/>
      <c r="E36" s="52"/>
      <c r="F36" s="52"/>
      <c r="G36" s="29">
        <f>G37+G38</f>
        <v>1435979009.5599999</v>
      </c>
      <c r="H36" s="29">
        <f>H37+H38</f>
        <v>896965400</v>
      </c>
      <c r="I36" s="29">
        <f>I37+I38</f>
        <v>539013609.55999994</v>
      </c>
      <c r="J36" s="16">
        <v>1414737021.3599999</v>
      </c>
      <c r="K36" s="16">
        <v>896965400</v>
      </c>
      <c r="L36" s="16">
        <v>517771621.36000001</v>
      </c>
      <c r="M36" s="16">
        <v>1186415456.4000001</v>
      </c>
      <c r="N36" s="16">
        <v>896965400</v>
      </c>
      <c r="O36" s="16">
        <v>289450056.39999998</v>
      </c>
      <c r="P36" s="16">
        <v>1186415456.4000001</v>
      </c>
      <c r="Q36" s="16">
        <v>896965400</v>
      </c>
      <c r="R36" s="16">
        <v>289450056.39999998</v>
      </c>
      <c r="S36" s="17">
        <v>83.861200950229446</v>
      </c>
      <c r="T36" s="5"/>
    </row>
    <row r="37" spans="1:20" ht="12.75" customHeight="1">
      <c r="A37" s="40" t="s">
        <v>328</v>
      </c>
      <c r="B37" s="41"/>
      <c r="C37" s="41"/>
      <c r="D37" s="41"/>
      <c r="E37" s="41"/>
      <c r="F37" s="41"/>
      <c r="G37" s="35">
        <f t="shared" ref="G37:G42" si="0">H37+I37</f>
        <v>1224814740.5999999</v>
      </c>
      <c r="H37" s="35">
        <v>896965400</v>
      </c>
      <c r="I37" s="35">
        <f>306607352.4+555555.56+555555.56+19575321.52+555555.56</f>
        <v>327849340.59999996</v>
      </c>
      <c r="J37" s="19">
        <v>1203572752.4000001</v>
      </c>
      <c r="K37" s="19">
        <v>896965400</v>
      </c>
      <c r="L37" s="19">
        <v>306607352.39999998</v>
      </c>
      <c r="M37" s="19">
        <v>1176577869.0899999</v>
      </c>
      <c r="N37" s="19">
        <v>896965400</v>
      </c>
      <c r="O37" s="13">
        <v>279612469.08999997</v>
      </c>
      <c r="P37" s="19">
        <v>1176577869.0899999</v>
      </c>
      <c r="Q37" s="19">
        <v>896965400</v>
      </c>
      <c r="R37" s="13">
        <v>279612469.08999997</v>
      </c>
      <c r="S37" s="20">
        <v>97.757104150441222</v>
      </c>
      <c r="T37" s="5"/>
    </row>
    <row r="38" spans="1:20" ht="12.75" customHeight="1">
      <c r="A38" s="40" t="s">
        <v>329</v>
      </c>
      <c r="B38" s="41"/>
      <c r="C38" s="41"/>
      <c r="D38" s="41"/>
      <c r="E38" s="41"/>
      <c r="F38" s="41"/>
      <c r="G38" s="35">
        <f t="shared" si="0"/>
        <v>211164268.96000001</v>
      </c>
      <c r="H38" s="35">
        <v>0</v>
      </c>
      <c r="I38" s="35">
        <v>211164268.96000001</v>
      </c>
      <c r="J38" s="19">
        <v>211164268.96000001</v>
      </c>
      <c r="K38" s="19">
        <v>0</v>
      </c>
      <c r="L38" s="19">
        <v>211164268.96000001</v>
      </c>
      <c r="M38" s="19">
        <v>9837587.3100000005</v>
      </c>
      <c r="N38" s="19">
        <v>0</v>
      </c>
      <c r="O38" s="19">
        <v>9837587.3100000005</v>
      </c>
      <c r="P38" s="19">
        <v>9837587.3100000005</v>
      </c>
      <c r="Q38" s="19">
        <v>0</v>
      </c>
      <c r="R38" s="19">
        <v>9837587.3100000005</v>
      </c>
      <c r="S38" s="21" t="s">
        <v>78</v>
      </c>
      <c r="T38" s="5"/>
    </row>
    <row r="39" spans="1:20" ht="15.2" customHeight="1">
      <c r="A39" s="40" t="s">
        <v>37</v>
      </c>
      <c r="B39" s="41"/>
      <c r="C39" s="41"/>
      <c r="D39" s="41"/>
      <c r="E39" s="41"/>
      <c r="F39" s="41"/>
      <c r="G39" s="28">
        <f t="shared" si="0"/>
        <v>1224814740.5999999</v>
      </c>
      <c r="H39" s="28">
        <f>H42</f>
        <v>896965400</v>
      </c>
      <c r="I39" s="28">
        <f>I42</f>
        <v>327849340.59999996</v>
      </c>
      <c r="J39" s="23">
        <v>1203572752.4000001</v>
      </c>
      <c r="K39" s="23">
        <v>896965400</v>
      </c>
      <c r="L39" s="23">
        <v>306607352.39999998</v>
      </c>
      <c r="M39" s="23">
        <v>1176577869.0899999</v>
      </c>
      <c r="N39" s="23">
        <v>896965400</v>
      </c>
      <c r="O39" s="23">
        <v>279612469.08999997</v>
      </c>
      <c r="P39" s="23">
        <v>1176577869.0899999</v>
      </c>
      <c r="Q39" s="23">
        <v>896965400</v>
      </c>
      <c r="R39" s="23">
        <v>279612469.08999997</v>
      </c>
      <c r="S39" s="14">
        <v>97.757104150441222</v>
      </c>
      <c r="T39" s="5"/>
    </row>
    <row r="40" spans="1:20" ht="15.2" customHeight="1">
      <c r="A40" s="40" t="s">
        <v>79</v>
      </c>
      <c r="B40" s="41"/>
      <c r="C40" s="41"/>
      <c r="D40" s="41"/>
      <c r="E40" s="41"/>
      <c r="F40" s="41"/>
      <c r="G40" s="28">
        <f t="shared" si="0"/>
        <v>1224814740.5999999</v>
      </c>
      <c r="H40" s="28">
        <f>H42</f>
        <v>896965400</v>
      </c>
      <c r="I40" s="28">
        <f>I42</f>
        <v>327849340.59999996</v>
      </c>
      <c r="J40" s="23">
        <v>1203572752.4000001</v>
      </c>
      <c r="K40" s="23">
        <v>896965400</v>
      </c>
      <c r="L40" s="23">
        <v>306607352.39999998</v>
      </c>
      <c r="M40" s="23">
        <v>1176577869.0899999</v>
      </c>
      <c r="N40" s="23">
        <v>896965400</v>
      </c>
      <c r="O40" s="23">
        <v>279612469.08999997</v>
      </c>
      <c r="P40" s="23">
        <v>1176577869.0899999</v>
      </c>
      <c r="Q40" s="23">
        <v>896965400</v>
      </c>
      <c r="R40" s="23">
        <v>279612469.08999997</v>
      </c>
      <c r="S40" s="14">
        <v>97.757104150441222</v>
      </c>
      <c r="T40" s="5"/>
    </row>
    <row r="41" spans="1:20" ht="15.2" customHeight="1">
      <c r="A41" s="40" t="s">
        <v>80</v>
      </c>
      <c r="B41" s="41"/>
      <c r="C41" s="41"/>
      <c r="D41" s="41"/>
      <c r="E41" s="41"/>
      <c r="F41" s="41"/>
      <c r="G41" s="28">
        <f t="shared" si="0"/>
        <v>1224814740.5999999</v>
      </c>
      <c r="H41" s="28">
        <f>H42</f>
        <v>896965400</v>
      </c>
      <c r="I41" s="28">
        <f>I42</f>
        <v>327849340.59999996</v>
      </c>
      <c r="J41" s="23">
        <v>1203572752.4000001</v>
      </c>
      <c r="K41" s="23">
        <v>896965400</v>
      </c>
      <c r="L41" s="23">
        <v>306607352.39999998</v>
      </c>
      <c r="M41" s="23">
        <v>1176577869.0899999</v>
      </c>
      <c r="N41" s="23">
        <v>896965400</v>
      </c>
      <c r="O41" s="23">
        <v>279612469.08999997</v>
      </c>
      <c r="P41" s="23">
        <v>1176577869.0899999</v>
      </c>
      <c r="Q41" s="23">
        <v>896965400</v>
      </c>
      <c r="R41" s="23">
        <v>279612469.08999997</v>
      </c>
      <c r="S41" s="14">
        <v>97.757104150441222</v>
      </c>
      <c r="T41" s="5"/>
    </row>
    <row r="42" spans="1:20" ht="15.2" customHeight="1">
      <c r="A42" s="42" t="s">
        <v>40</v>
      </c>
      <c r="B42" s="43"/>
      <c r="C42" s="43"/>
      <c r="D42" s="43"/>
      <c r="E42" s="43"/>
      <c r="F42" s="43"/>
      <c r="G42" s="27">
        <f t="shared" si="0"/>
        <v>1224814740.5999999</v>
      </c>
      <c r="H42" s="27">
        <v>896965400</v>
      </c>
      <c r="I42" s="27">
        <f>306607352.4+555555.56+19575321.52+555555.56+555555.56</f>
        <v>327849340.59999996</v>
      </c>
      <c r="J42" s="24">
        <v>1203572752.4000001</v>
      </c>
      <c r="K42" s="24">
        <v>896965400</v>
      </c>
      <c r="L42" s="24">
        <v>306607352.39999998</v>
      </c>
      <c r="M42" s="24">
        <v>1176577869.0899999</v>
      </c>
      <c r="N42" s="24">
        <v>896965400</v>
      </c>
      <c r="O42" s="24">
        <v>279612469.08999997</v>
      </c>
      <c r="P42" s="24">
        <v>1176577869.0899999</v>
      </c>
      <c r="Q42" s="24">
        <v>896965400</v>
      </c>
      <c r="R42" s="24">
        <v>279612469.08999997</v>
      </c>
      <c r="S42" s="14">
        <v>97.757104150441222</v>
      </c>
      <c r="T42" s="5"/>
    </row>
    <row r="43" spans="1:20" ht="45">
      <c r="A43" s="18" t="s">
        <v>81</v>
      </c>
      <c r="B43" s="25" t="s">
        <v>82</v>
      </c>
      <c r="C43" s="25" t="s">
        <v>43</v>
      </c>
      <c r="D43" s="26" t="s">
        <v>83</v>
      </c>
      <c r="E43" s="18" t="s">
        <v>84</v>
      </c>
      <c r="F43" s="26" t="s">
        <v>85</v>
      </c>
      <c r="G43" s="28">
        <v>33206554.280000001</v>
      </c>
      <c r="H43" s="28">
        <v>0</v>
      </c>
      <c r="I43" s="28">
        <v>33206554.280000001</v>
      </c>
      <c r="J43" s="23">
        <v>33206554.280000001</v>
      </c>
      <c r="K43" s="23">
        <v>0</v>
      </c>
      <c r="L43" s="23">
        <v>33206554.280000001</v>
      </c>
      <c r="M43" s="23">
        <v>33206554.280000001</v>
      </c>
      <c r="N43" s="23">
        <v>0</v>
      </c>
      <c r="O43" s="23">
        <v>33206554.280000001</v>
      </c>
      <c r="P43" s="23">
        <v>33206554.280000001</v>
      </c>
      <c r="Q43" s="23">
        <v>0</v>
      </c>
      <c r="R43" s="23">
        <v>33206554.280000001</v>
      </c>
      <c r="S43" s="14">
        <v>100</v>
      </c>
      <c r="T43" s="5"/>
    </row>
    <row r="44" spans="1:20" ht="67.5">
      <c r="A44" s="18" t="s">
        <v>86</v>
      </c>
      <c r="B44" s="25" t="s">
        <v>82</v>
      </c>
      <c r="C44" s="25" t="s">
        <v>43</v>
      </c>
      <c r="D44" s="26" t="s">
        <v>87</v>
      </c>
      <c r="E44" s="18" t="s">
        <v>45</v>
      </c>
      <c r="F44" s="26" t="s">
        <v>56</v>
      </c>
      <c r="G44" s="28">
        <f>H44+I44</f>
        <v>202095928.96000001</v>
      </c>
      <c r="H44" s="28">
        <v>179393080</v>
      </c>
      <c r="I44" s="28">
        <f>22147293.4+555555.56</f>
        <v>22702848.959999997</v>
      </c>
      <c r="J44" s="23">
        <v>201540373.40000001</v>
      </c>
      <c r="K44" s="23">
        <v>179393080</v>
      </c>
      <c r="L44" s="23">
        <v>22147293.399999999</v>
      </c>
      <c r="M44" s="23">
        <v>201535041.13</v>
      </c>
      <c r="N44" s="23">
        <v>179393080</v>
      </c>
      <c r="O44" s="23">
        <v>22141961.129999999</v>
      </c>
      <c r="P44" s="23">
        <v>201535041.13</v>
      </c>
      <c r="Q44" s="23">
        <v>179393080</v>
      </c>
      <c r="R44" s="23">
        <v>22141961.129999999</v>
      </c>
      <c r="S44" s="14">
        <v>99.997354242274113</v>
      </c>
      <c r="T44" s="5"/>
    </row>
    <row r="45" spans="1:20" ht="67.5">
      <c r="A45" s="18" t="s">
        <v>88</v>
      </c>
      <c r="B45" s="25" t="s">
        <v>82</v>
      </c>
      <c r="C45" s="25" t="s">
        <v>43</v>
      </c>
      <c r="D45" s="26" t="s">
        <v>87</v>
      </c>
      <c r="E45" s="18" t="s">
        <v>45</v>
      </c>
      <c r="F45" s="26" t="s">
        <v>51</v>
      </c>
      <c r="G45" s="28">
        <f>H45+I45</f>
        <v>250211441.38</v>
      </c>
      <c r="H45" s="28">
        <v>179393080</v>
      </c>
      <c r="I45" s="28">
        <f>51243039.86+19575321.52</f>
        <v>70818361.379999995</v>
      </c>
      <c r="J45" s="23">
        <v>230636119.86000001</v>
      </c>
      <c r="K45" s="23">
        <v>179393080</v>
      </c>
      <c r="L45" s="23">
        <v>51243039.859999999</v>
      </c>
      <c r="M45" s="23">
        <v>230636119.86000001</v>
      </c>
      <c r="N45" s="23">
        <v>179393080</v>
      </c>
      <c r="O45" s="23">
        <v>51243039.859999999</v>
      </c>
      <c r="P45" s="23">
        <v>230636119.86000001</v>
      </c>
      <c r="Q45" s="23">
        <v>179393080</v>
      </c>
      <c r="R45" s="23">
        <v>51243039.859999999</v>
      </c>
      <c r="S45" s="14">
        <v>100</v>
      </c>
      <c r="T45" s="5"/>
    </row>
    <row r="46" spans="1:20" ht="67.5">
      <c r="A46" s="18" t="s">
        <v>89</v>
      </c>
      <c r="B46" s="25" t="s">
        <v>82</v>
      </c>
      <c r="C46" s="25" t="s">
        <v>43</v>
      </c>
      <c r="D46" s="26" t="s">
        <v>87</v>
      </c>
      <c r="E46" s="18" t="s">
        <v>45</v>
      </c>
      <c r="F46" s="26" t="s">
        <v>51</v>
      </c>
      <c r="G46" s="28">
        <f>H46+I46</f>
        <v>231095928.96000001</v>
      </c>
      <c r="H46" s="28">
        <v>179393080</v>
      </c>
      <c r="I46" s="28">
        <f>51147293.4+555555.56</f>
        <v>51702848.960000001</v>
      </c>
      <c r="J46" s="23">
        <v>230540373.40000001</v>
      </c>
      <c r="K46" s="23">
        <v>179393080</v>
      </c>
      <c r="L46" s="23">
        <v>51147293.399999999</v>
      </c>
      <c r="M46" s="23">
        <v>230540373.40000001</v>
      </c>
      <c r="N46" s="23">
        <v>179393080</v>
      </c>
      <c r="O46" s="23">
        <v>51147293.399999999</v>
      </c>
      <c r="P46" s="23">
        <v>230540373.40000001</v>
      </c>
      <c r="Q46" s="23">
        <v>179393080</v>
      </c>
      <c r="R46" s="23">
        <v>51147293.399999999</v>
      </c>
      <c r="S46" s="14">
        <v>100</v>
      </c>
      <c r="T46" s="5"/>
    </row>
    <row r="47" spans="1:20" ht="67.5">
      <c r="A47" s="18" t="s">
        <v>90</v>
      </c>
      <c r="B47" s="25" t="s">
        <v>82</v>
      </c>
      <c r="C47" s="25" t="s">
        <v>43</v>
      </c>
      <c r="D47" s="26" t="s">
        <v>87</v>
      </c>
      <c r="E47" s="18" t="s">
        <v>45</v>
      </c>
      <c r="F47" s="26" t="s">
        <v>51</v>
      </c>
      <c r="G47" s="28">
        <v>233467325.11000001</v>
      </c>
      <c r="H47" s="28">
        <v>179393080</v>
      </c>
      <c r="I47" s="28">
        <v>54074245.109999999</v>
      </c>
      <c r="J47" s="23">
        <v>233467325.11000001</v>
      </c>
      <c r="K47" s="23">
        <v>179393080</v>
      </c>
      <c r="L47" s="23">
        <v>54074245.109999999</v>
      </c>
      <c r="M47" s="23">
        <v>208500713.40000001</v>
      </c>
      <c r="N47" s="23">
        <v>179393080</v>
      </c>
      <c r="O47" s="23">
        <v>29107633.399999999</v>
      </c>
      <c r="P47" s="23">
        <v>208500713.40000001</v>
      </c>
      <c r="Q47" s="23">
        <v>179393080</v>
      </c>
      <c r="R47" s="23">
        <v>29107633.399999999</v>
      </c>
      <c r="S47" s="14">
        <v>89.30616449293845</v>
      </c>
      <c r="T47" s="5"/>
    </row>
    <row r="48" spans="1:20" ht="67.5">
      <c r="A48" s="18" t="s">
        <v>91</v>
      </c>
      <c r="B48" s="25" t="s">
        <v>82</v>
      </c>
      <c r="C48" s="25" t="s">
        <v>43</v>
      </c>
      <c r="D48" s="26" t="s">
        <v>87</v>
      </c>
      <c r="E48" s="18" t="s">
        <v>45</v>
      </c>
      <c r="F48" s="26" t="s">
        <v>51</v>
      </c>
      <c r="G48" s="28">
        <f>H48+I48</f>
        <v>274737561.90999997</v>
      </c>
      <c r="H48" s="28">
        <v>179393080</v>
      </c>
      <c r="I48" s="28">
        <f>94788926.35+555555.56</f>
        <v>95344481.909999996</v>
      </c>
      <c r="J48" s="23">
        <v>274182006.35000002</v>
      </c>
      <c r="K48" s="23">
        <v>179393080</v>
      </c>
      <c r="L48" s="23">
        <v>94788926.349999994</v>
      </c>
      <c r="M48" s="23">
        <v>272159067.01999998</v>
      </c>
      <c r="N48" s="23">
        <v>179393080</v>
      </c>
      <c r="O48" s="23">
        <v>92765987.019999996</v>
      </c>
      <c r="P48" s="23">
        <v>272159067.01999998</v>
      </c>
      <c r="Q48" s="23">
        <v>179393080</v>
      </c>
      <c r="R48" s="23">
        <v>92765987.019999996</v>
      </c>
      <c r="S48" s="14">
        <v>99.262191069016524</v>
      </c>
      <c r="T48" s="5"/>
    </row>
    <row r="49" spans="1:20" ht="15.2" customHeight="1">
      <c r="A49" s="40" t="s">
        <v>64</v>
      </c>
      <c r="B49" s="41"/>
      <c r="C49" s="41"/>
      <c r="D49" s="41"/>
      <c r="E49" s="41"/>
      <c r="F49" s="41"/>
      <c r="G49" s="22">
        <v>211164268.96000001</v>
      </c>
      <c r="H49" s="22">
        <v>0</v>
      </c>
      <c r="I49" s="22">
        <v>211164268.96000001</v>
      </c>
      <c r="J49" s="23">
        <v>211164268.96000001</v>
      </c>
      <c r="K49" s="23">
        <v>0</v>
      </c>
      <c r="L49" s="23">
        <v>211164268.96000001</v>
      </c>
      <c r="M49" s="23">
        <v>9837587.3100000005</v>
      </c>
      <c r="N49" s="23">
        <v>0</v>
      </c>
      <c r="O49" s="23">
        <v>9837587.3100000005</v>
      </c>
      <c r="P49" s="23">
        <v>9837587.3100000005</v>
      </c>
      <c r="Q49" s="23">
        <v>0</v>
      </c>
      <c r="R49" s="23">
        <v>9837587.3100000005</v>
      </c>
      <c r="S49" s="14">
        <v>4.658736706948984</v>
      </c>
      <c r="T49" s="5"/>
    </row>
    <row r="50" spans="1:20" ht="15.2" customHeight="1">
      <c r="A50" s="40" t="s">
        <v>92</v>
      </c>
      <c r="B50" s="41"/>
      <c r="C50" s="41"/>
      <c r="D50" s="41"/>
      <c r="E50" s="41"/>
      <c r="F50" s="41"/>
      <c r="G50" s="22">
        <v>211164268.96000001</v>
      </c>
      <c r="H50" s="22">
        <v>0</v>
      </c>
      <c r="I50" s="22">
        <v>211164268.96000001</v>
      </c>
      <c r="J50" s="23">
        <v>211164268.96000001</v>
      </c>
      <c r="K50" s="23">
        <v>0</v>
      </c>
      <c r="L50" s="23">
        <v>211164268.96000001</v>
      </c>
      <c r="M50" s="23">
        <v>9837587.3100000005</v>
      </c>
      <c r="N50" s="23">
        <v>0</v>
      </c>
      <c r="O50" s="23">
        <v>9837587.3100000005</v>
      </c>
      <c r="P50" s="23">
        <v>9837587.3100000005</v>
      </c>
      <c r="Q50" s="23">
        <v>0</v>
      </c>
      <c r="R50" s="23">
        <v>9837587.3100000005</v>
      </c>
      <c r="S50" s="14">
        <v>4.658736706948984</v>
      </c>
      <c r="T50" s="5"/>
    </row>
    <row r="51" spans="1:20" ht="15.2" customHeight="1">
      <c r="A51" s="42" t="s">
        <v>40</v>
      </c>
      <c r="B51" s="43"/>
      <c r="C51" s="43"/>
      <c r="D51" s="43"/>
      <c r="E51" s="43"/>
      <c r="F51" s="43"/>
      <c r="G51" s="27">
        <v>211164268.96000001</v>
      </c>
      <c r="H51" s="27">
        <v>0</v>
      </c>
      <c r="I51" s="27">
        <v>211164268.96000001</v>
      </c>
      <c r="J51" s="24">
        <v>211164268.96000001</v>
      </c>
      <c r="K51" s="24">
        <v>0</v>
      </c>
      <c r="L51" s="24">
        <v>211164268.96000001</v>
      </c>
      <c r="M51" s="24">
        <v>9837587.3100000005</v>
      </c>
      <c r="N51" s="24">
        <v>0</v>
      </c>
      <c r="O51" s="24">
        <v>9837587.3100000005</v>
      </c>
      <c r="P51" s="24">
        <v>9837587.3100000005</v>
      </c>
      <c r="Q51" s="24">
        <v>0</v>
      </c>
      <c r="R51" s="24">
        <v>9837587.3100000005</v>
      </c>
      <c r="S51" s="14">
        <v>4.658736706948984</v>
      </c>
      <c r="T51" s="5"/>
    </row>
    <row r="52" spans="1:20" ht="45">
      <c r="A52" s="18" t="s">
        <v>93</v>
      </c>
      <c r="B52" s="25" t="s">
        <v>43</v>
      </c>
      <c r="C52" s="25" t="s">
        <v>43</v>
      </c>
      <c r="D52" s="26" t="s">
        <v>94</v>
      </c>
      <c r="E52" s="18" t="s">
        <v>95</v>
      </c>
      <c r="F52" s="26" t="s">
        <v>96</v>
      </c>
      <c r="G52" s="28">
        <v>190000000</v>
      </c>
      <c r="H52" s="28">
        <v>0</v>
      </c>
      <c r="I52" s="28">
        <v>190000000</v>
      </c>
      <c r="J52" s="23">
        <v>190000000</v>
      </c>
      <c r="K52" s="23">
        <v>0</v>
      </c>
      <c r="L52" s="23">
        <v>190000000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14">
        <v>0</v>
      </c>
      <c r="T52" s="5"/>
    </row>
    <row r="53" spans="1:20" ht="33.75">
      <c r="A53" s="18" t="s">
        <v>97</v>
      </c>
      <c r="B53" s="25" t="s">
        <v>43</v>
      </c>
      <c r="C53" s="25" t="s">
        <v>43</v>
      </c>
      <c r="D53" s="26" t="s">
        <v>98</v>
      </c>
      <c r="E53" s="18" t="s">
        <v>99</v>
      </c>
      <c r="F53" s="26" t="s">
        <v>71</v>
      </c>
      <c r="G53" s="28">
        <v>20884890</v>
      </c>
      <c r="H53" s="28">
        <v>0</v>
      </c>
      <c r="I53" s="28">
        <v>20884890</v>
      </c>
      <c r="J53" s="23">
        <v>20884890</v>
      </c>
      <c r="K53" s="23">
        <v>0</v>
      </c>
      <c r="L53" s="23">
        <v>20884890</v>
      </c>
      <c r="M53" s="23">
        <v>9558208.3499999996</v>
      </c>
      <c r="N53" s="23">
        <v>0</v>
      </c>
      <c r="O53" s="23">
        <v>9558208.3499999996</v>
      </c>
      <c r="P53" s="23">
        <v>9558208.3499999996</v>
      </c>
      <c r="Q53" s="23">
        <v>0</v>
      </c>
      <c r="R53" s="23">
        <v>9558208.3499999996</v>
      </c>
      <c r="S53" s="14">
        <v>45.76614169382745</v>
      </c>
      <c r="T53" s="5"/>
    </row>
    <row r="54" spans="1:20" ht="67.5">
      <c r="A54" s="18" t="s">
        <v>100</v>
      </c>
      <c r="B54" s="25" t="s">
        <v>43</v>
      </c>
      <c r="C54" s="25" t="s">
        <v>43</v>
      </c>
      <c r="D54" s="26" t="s">
        <v>101</v>
      </c>
      <c r="E54" s="18" t="s">
        <v>45</v>
      </c>
      <c r="F54" s="26" t="s">
        <v>102</v>
      </c>
      <c r="G54" s="28">
        <v>279378.96000000002</v>
      </c>
      <c r="H54" s="28">
        <v>0</v>
      </c>
      <c r="I54" s="28">
        <v>279378.96000000002</v>
      </c>
      <c r="J54" s="23">
        <v>279378.96000000002</v>
      </c>
      <c r="K54" s="23">
        <v>0</v>
      </c>
      <c r="L54" s="23">
        <v>279378.96000000002</v>
      </c>
      <c r="M54" s="23">
        <v>279378.96000000002</v>
      </c>
      <c r="N54" s="23">
        <v>0</v>
      </c>
      <c r="O54" s="23">
        <v>279378.96000000002</v>
      </c>
      <c r="P54" s="23">
        <v>279378.96000000002</v>
      </c>
      <c r="Q54" s="23">
        <v>0</v>
      </c>
      <c r="R54" s="23">
        <v>279378.96000000002</v>
      </c>
      <c r="S54" s="14">
        <v>100</v>
      </c>
      <c r="T54" s="5"/>
    </row>
    <row r="55" spans="1:20" ht="15.2" customHeight="1">
      <c r="A55" s="51" t="s">
        <v>103</v>
      </c>
      <c r="B55" s="52"/>
      <c r="C55" s="52"/>
      <c r="D55" s="52"/>
      <c r="E55" s="52"/>
      <c r="F55" s="52"/>
      <c r="G55" s="29">
        <v>172760535.08000001</v>
      </c>
      <c r="H55" s="29">
        <v>0</v>
      </c>
      <c r="I55" s="29">
        <v>172760535.08000001</v>
      </c>
      <c r="J55" s="16">
        <v>172760535.08000001</v>
      </c>
      <c r="K55" s="16">
        <v>0</v>
      </c>
      <c r="L55" s="16">
        <v>172760535.08000001</v>
      </c>
      <c r="M55" s="16">
        <v>47995387.960000001</v>
      </c>
      <c r="N55" s="16">
        <v>0</v>
      </c>
      <c r="O55" s="16">
        <v>47995387.960000001</v>
      </c>
      <c r="P55" s="16">
        <v>43297539.109999999</v>
      </c>
      <c r="Q55" s="16">
        <v>0</v>
      </c>
      <c r="R55" s="16">
        <v>43297539.109999999</v>
      </c>
      <c r="S55" s="17">
        <v>25.062170066763375</v>
      </c>
      <c r="T55" s="5"/>
    </row>
    <row r="56" spans="1:20" ht="12.75" customHeight="1">
      <c r="A56" s="40" t="s">
        <v>328</v>
      </c>
      <c r="B56" s="41"/>
      <c r="C56" s="41"/>
      <c r="D56" s="41"/>
      <c r="E56" s="41"/>
      <c r="F56" s="41"/>
      <c r="G56" s="35">
        <v>0</v>
      </c>
      <c r="H56" s="35">
        <v>0</v>
      </c>
      <c r="I56" s="35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3">
        <v>0</v>
      </c>
      <c r="P56" s="19">
        <v>0</v>
      </c>
      <c r="Q56" s="19">
        <v>0</v>
      </c>
      <c r="R56" s="13">
        <v>0</v>
      </c>
      <c r="S56" s="20">
        <v>0</v>
      </c>
      <c r="T56" s="5"/>
    </row>
    <row r="57" spans="1:20" ht="12.75" customHeight="1">
      <c r="A57" s="40" t="s">
        <v>329</v>
      </c>
      <c r="B57" s="41"/>
      <c r="C57" s="41"/>
      <c r="D57" s="41"/>
      <c r="E57" s="41"/>
      <c r="F57" s="41"/>
      <c r="G57" s="35">
        <v>172760535.08000001</v>
      </c>
      <c r="H57" s="35">
        <v>0</v>
      </c>
      <c r="I57" s="35">
        <v>172760535.08000001</v>
      </c>
      <c r="J57" s="19">
        <v>172760535.08000001</v>
      </c>
      <c r="K57" s="19">
        <v>0</v>
      </c>
      <c r="L57" s="19">
        <v>172760535.08000001</v>
      </c>
      <c r="M57" s="19">
        <v>47995387.960000001</v>
      </c>
      <c r="N57" s="19">
        <v>0</v>
      </c>
      <c r="O57" s="19">
        <v>47995387.960000001</v>
      </c>
      <c r="P57" s="19">
        <v>43297539.109999999</v>
      </c>
      <c r="Q57" s="19">
        <v>0</v>
      </c>
      <c r="R57" s="19">
        <v>43297539.109999999</v>
      </c>
      <c r="S57" s="21" t="s">
        <v>104</v>
      </c>
      <c r="T57" s="5"/>
    </row>
    <row r="58" spans="1:20" ht="15.2" customHeight="1">
      <c r="A58" s="40" t="s">
        <v>64</v>
      </c>
      <c r="B58" s="41"/>
      <c r="C58" s="41"/>
      <c r="D58" s="41"/>
      <c r="E58" s="41"/>
      <c r="F58" s="41"/>
      <c r="G58" s="28">
        <v>172760535.08000001</v>
      </c>
      <c r="H58" s="28">
        <v>0</v>
      </c>
      <c r="I58" s="28">
        <v>172760535.08000001</v>
      </c>
      <c r="J58" s="23">
        <v>172760535.08000001</v>
      </c>
      <c r="K58" s="23">
        <v>0</v>
      </c>
      <c r="L58" s="23">
        <v>172760535.08000001</v>
      </c>
      <c r="M58" s="23">
        <v>47995387.960000001</v>
      </c>
      <c r="N58" s="23">
        <v>0</v>
      </c>
      <c r="O58" s="23">
        <v>47995387.960000001</v>
      </c>
      <c r="P58" s="23">
        <v>43297539.109999999</v>
      </c>
      <c r="Q58" s="23">
        <v>0</v>
      </c>
      <c r="R58" s="23">
        <v>43297539.109999999</v>
      </c>
      <c r="S58" s="14">
        <v>25.062170066763375</v>
      </c>
      <c r="T58" s="5"/>
    </row>
    <row r="59" spans="1:20" ht="15.2" customHeight="1">
      <c r="A59" s="40" t="s">
        <v>105</v>
      </c>
      <c r="B59" s="41"/>
      <c r="C59" s="41"/>
      <c r="D59" s="41"/>
      <c r="E59" s="41"/>
      <c r="F59" s="41"/>
      <c r="G59" s="28">
        <v>172760535.08000001</v>
      </c>
      <c r="H59" s="28">
        <v>0</v>
      </c>
      <c r="I59" s="28">
        <v>172760535.08000001</v>
      </c>
      <c r="J59" s="23">
        <v>172760535.08000001</v>
      </c>
      <c r="K59" s="23">
        <v>0</v>
      </c>
      <c r="L59" s="23">
        <v>172760535.08000001</v>
      </c>
      <c r="M59" s="23">
        <v>47995387.960000001</v>
      </c>
      <c r="N59" s="23">
        <v>0</v>
      </c>
      <c r="O59" s="23">
        <v>47995387.960000001</v>
      </c>
      <c r="P59" s="23">
        <v>43297539.109999999</v>
      </c>
      <c r="Q59" s="23">
        <v>0</v>
      </c>
      <c r="R59" s="23">
        <v>43297539.109999999</v>
      </c>
      <c r="S59" s="14">
        <v>25.062170066763375</v>
      </c>
      <c r="T59" s="5"/>
    </row>
    <row r="60" spans="1:20" ht="15.2" customHeight="1">
      <c r="A60" s="42" t="s">
        <v>40</v>
      </c>
      <c r="B60" s="43"/>
      <c r="C60" s="43"/>
      <c r="D60" s="43"/>
      <c r="E60" s="43"/>
      <c r="F60" s="43"/>
      <c r="G60" s="27">
        <v>172760535.08000001</v>
      </c>
      <c r="H60" s="27">
        <v>0</v>
      </c>
      <c r="I60" s="27">
        <v>172760535.08000001</v>
      </c>
      <c r="J60" s="24">
        <v>172760535.08000001</v>
      </c>
      <c r="K60" s="24">
        <v>0</v>
      </c>
      <c r="L60" s="24">
        <v>172760535.08000001</v>
      </c>
      <c r="M60" s="24">
        <v>47995387.960000001</v>
      </c>
      <c r="N60" s="24">
        <v>0</v>
      </c>
      <c r="O60" s="24">
        <v>47995387.960000001</v>
      </c>
      <c r="P60" s="24">
        <v>43297539.109999999</v>
      </c>
      <c r="Q60" s="24">
        <v>0</v>
      </c>
      <c r="R60" s="24">
        <v>43297539.109999999</v>
      </c>
      <c r="S60" s="14">
        <v>25.062170066763375</v>
      </c>
      <c r="T60" s="5"/>
    </row>
    <row r="61" spans="1:20" ht="67.5">
      <c r="A61" s="18" t="s">
        <v>106</v>
      </c>
      <c r="B61" s="25" t="s">
        <v>43</v>
      </c>
      <c r="C61" s="25" t="s">
        <v>43</v>
      </c>
      <c r="D61" s="26" t="s">
        <v>107</v>
      </c>
      <c r="E61" s="18" t="s">
        <v>45</v>
      </c>
      <c r="F61" s="26" t="s">
        <v>108</v>
      </c>
      <c r="G61" s="28">
        <v>20131087.399999999</v>
      </c>
      <c r="H61" s="28">
        <v>0</v>
      </c>
      <c r="I61" s="28">
        <v>20131087.399999999</v>
      </c>
      <c r="J61" s="23">
        <v>20131087.399999999</v>
      </c>
      <c r="K61" s="23">
        <v>0</v>
      </c>
      <c r="L61" s="23">
        <v>20131087.399999999</v>
      </c>
      <c r="M61" s="23">
        <v>20131087.399999999</v>
      </c>
      <c r="N61" s="23">
        <v>0</v>
      </c>
      <c r="O61" s="23">
        <v>20131087.399999999</v>
      </c>
      <c r="P61" s="23">
        <v>20131087.399999999</v>
      </c>
      <c r="Q61" s="23">
        <v>0</v>
      </c>
      <c r="R61" s="23">
        <v>20131087.399999999</v>
      </c>
      <c r="S61" s="14">
        <v>100</v>
      </c>
      <c r="T61" s="5"/>
    </row>
    <row r="62" spans="1:20" ht="56.25">
      <c r="A62" s="18" t="s">
        <v>109</v>
      </c>
      <c r="B62" s="25" t="s">
        <v>43</v>
      </c>
      <c r="C62" s="25" t="s">
        <v>43</v>
      </c>
      <c r="D62" s="26" t="s">
        <v>110</v>
      </c>
      <c r="E62" s="18" t="s">
        <v>111</v>
      </c>
      <c r="F62" s="26" t="s">
        <v>51</v>
      </c>
      <c r="G62" s="28">
        <v>87712214.180000007</v>
      </c>
      <c r="H62" s="28">
        <v>0</v>
      </c>
      <c r="I62" s="28">
        <v>87712214.180000007</v>
      </c>
      <c r="J62" s="23">
        <v>87712214.180000007</v>
      </c>
      <c r="K62" s="23">
        <v>0</v>
      </c>
      <c r="L62" s="23">
        <v>87712214.180000007</v>
      </c>
      <c r="M62" s="23">
        <v>3593874.21</v>
      </c>
      <c r="N62" s="23">
        <v>0</v>
      </c>
      <c r="O62" s="23">
        <v>3593874.21</v>
      </c>
      <c r="P62" s="23">
        <v>3593874.21</v>
      </c>
      <c r="Q62" s="23">
        <v>0</v>
      </c>
      <c r="R62" s="23">
        <v>3593874.21</v>
      </c>
      <c r="S62" s="14">
        <v>4.0973474944148309</v>
      </c>
      <c r="T62" s="5"/>
    </row>
    <row r="63" spans="1:20" ht="45">
      <c r="A63" s="18" t="s">
        <v>112</v>
      </c>
      <c r="B63" s="25" t="s">
        <v>43</v>
      </c>
      <c r="C63" s="25" t="s">
        <v>43</v>
      </c>
      <c r="D63" s="26" t="s">
        <v>113</v>
      </c>
      <c r="E63" s="18" t="s">
        <v>84</v>
      </c>
      <c r="F63" s="26" t="s">
        <v>56</v>
      </c>
      <c r="G63" s="28">
        <v>64917233.5</v>
      </c>
      <c r="H63" s="28">
        <v>0</v>
      </c>
      <c r="I63" s="28">
        <v>64917233.5</v>
      </c>
      <c r="J63" s="23">
        <v>64917233.5</v>
      </c>
      <c r="K63" s="23">
        <v>0</v>
      </c>
      <c r="L63" s="23">
        <v>64917233.5</v>
      </c>
      <c r="M63" s="23">
        <v>24270426.350000001</v>
      </c>
      <c r="N63" s="23">
        <v>0</v>
      </c>
      <c r="O63" s="23">
        <v>24270426.350000001</v>
      </c>
      <c r="P63" s="23">
        <v>19572577.5</v>
      </c>
      <c r="Q63" s="23">
        <v>0</v>
      </c>
      <c r="R63" s="23">
        <v>19572577.5</v>
      </c>
      <c r="S63" s="14">
        <v>30.1500486769819</v>
      </c>
      <c r="T63" s="5"/>
    </row>
    <row r="64" spans="1:20" ht="21.2" customHeight="1">
      <c r="A64" s="51" t="s">
        <v>114</v>
      </c>
      <c r="B64" s="52"/>
      <c r="C64" s="52"/>
      <c r="D64" s="52"/>
      <c r="E64" s="52"/>
      <c r="F64" s="52"/>
      <c r="G64" s="29">
        <v>506626076.22000003</v>
      </c>
      <c r="H64" s="29">
        <v>0</v>
      </c>
      <c r="I64" s="29">
        <v>506626076.22000003</v>
      </c>
      <c r="J64" s="16">
        <v>506626076.22000003</v>
      </c>
      <c r="K64" s="16">
        <v>0</v>
      </c>
      <c r="L64" s="16">
        <v>506626076.22000003</v>
      </c>
      <c r="M64" s="16">
        <v>383068649.31</v>
      </c>
      <c r="N64" s="16">
        <v>0</v>
      </c>
      <c r="O64" s="16">
        <v>383068649.31</v>
      </c>
      <c r="P64" s="16">
        <v>383068649.31</v>
      </c>
      <c r="Q64" s="16">
        <v>0</v>
      </c>
      <c r="R64" s="16">
        <v>383068649.31</v>
      </c>
      <c r="S64" s="17">
        <v>75.611711929264033</v>
      </c>
      <c r="T64" s="5"/>
    </row>
    <row r="65" spans="1:20" ht="12.75" customHeight="1">
      <c r="A65" s="40" t="s">
        <v>328</v>
      </c>
      <c r="B65" s="41"/>
      <c r="C65" s="41"/>
      <c r="D65" s="41"/>
      <c r="E65" s="41"/>
      <c r="F65" s="41"/>
      <c r="G65" s="35">
        <v>0</v>
      </c>
      <c r="H65" s="35">
        <v>0</v>
      </c>
      <c r="I65" s="35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3">
        <v>0</v>
      </c>
      <c r="P65" s="19">
        <v>0</v>
      </c>
      <c r="Q65" s="19">
        <v>0</v>
      </c>
      <c r="R65" s="13">
        <v>0</v>
      </c>
      <c r="S65" s="20">
        <v>0</v>
      </c>
      <c r="T65" s="5"/>
    </row>
    <row r="66" spans="1:20" ht="12.75" customHeight="1">
      <c r="A66" s="40" t="s">
        <v>329</v>
      </c>
      <c r="B66" s="41"/>
      <c r="C66" s="41"/>
      <c r="D66" s="41"/>
      <c r="E66" s="41"/>
      <c r="F66" s="41"/>
      <c r="G66" s="35">
        <v>506626076.22000003</v>
      </c>
      <c r="H66" s="35">
        <v>0</v>
      </c>
      <c r="I66" s="35">
        <v>506626076.22000003</v>
      </c>
      <c r="J66" s="19">
        <v>506626076.22000003</v>
      </c>
      <c r="K66" s="19">
        <v>0</v>
      </c>
      <c r="L66" s="19">
        <v>506626076.22000003</v>
      </c>
      <c r="M66" s="19">
        <v>383068649.31</v>
      </c>
      <c r="N66" s="19">
        <v>0</v>
      </c>
      <c r="O66" s="19">
        <v>383068649.31</v>
      </c>
      <c r="P66" s="19">
        <v>383068649.31</v>
      </c>
      <c r="Q66" s="19">
        <v>0</v>
      </c>
      <c r="R66" s="19">
        <v>383068649.31</v>
      </c>
      <c r="S66" s="21" t="s">
        <v>115</v>
      </c>
      <c r="T66" s="5"/>
    </row>
    <row r="67" spans="1:20" ht="15.2" customHeight="1">
      <c r="A67" s="40" t="s">
        <v>64</v>
      </c>
      <c r="B67" s="41"/>
      <c r="C67" s="41"/>
      <c r="D67" s="41"/>
      <c r="E67" s="41"/>
      <c r="F67" s="41"/>
      <c r="G67" s="28">
        <v>506626076.22000003</v>
      </c>
      <c r="H67" s="28">
        <v>0</v>
      </c>
      <c r="I67" s="28">
        <v>506626076.22000003</v>
      </c>
      <c r="J67" s="23">
        <v>506626076.22000003</v>
      </c>
      <c r="K67" s="23">
        <v>0</v>
      </c>
      <c r="L67" s="23">
        <v>506626076.22000003</v>
      </c>
      <c r="M67" s="23">
        <v>383068649.31</v>
      </c>
      <c r="N67" s="23">
        <v>0</v>
      </c>
      <c r="O67" s="23">
        <v>383068649.31</v>
      </c>
      <c r="P67" s="23">
        <v>383068649.31</v>
      </c>
      <c r="Q67" s="23">
        <v>0</v>
      </c>
      <c r="R67" s="23">
        <v>383068649.31</v>
      </c>
      <c r="S67" s="14">
        <v>75.611711929264033</v>
      </c>
      <c r="T67" s="5"/>
    </row>
    <row r="68" spans="1:20" ht="22.7" customHeight="1">
      <c r="A68" s="40" t="s">
        <v>116</v>
      </c>
      <c r="B68" s="41"/>
      <c r="C68" s="41"/>
      <c r="D68" s="41"/>
      <c r="E68" s="41"/>
      <c r="F68" s="41"/>
      <c r="G68" s="28">
        <v>506626076.22000003</v>
      </c>
      <c r="H68" s="28">
        <v>0</v>
      </c>
      <c r="I68" s="28">
        <v>506626076.22000003</v>
      </c>
      <c r="J68" s="23">
        <v>506626076.22000003</v>
      </c>
      <c r="K68" s="23">
        <v>0</v>
      </c>
      <c r="L68" s="23">
        <v>506626076.22000003</v>
      </c>
      <c r="M68" s="23">
        <v>383068649.31</v>
      </c>
      <c r="N68" s="23">
        <v>0</v>
      </c>
      <c r="O68" s="23">
        <v>383068649.31</v>
      </c>
      <c r="P68" s="23">
        <v>383068649.31</v>
      </c>
      <c r="Q68" s="23">
        <v>0</v>
      </c>
      <c r="R68" s="23">
        <v>383068649.31</v>
      </c>
      <c r="S68" s="14">
        <v>75.611711929264033</v>
      </c>
      <c r="T68" s="5"/>
    </row>
    <row r="69" spans="1:20" ht="15.2" customHeight="1">
      <c r="A69" s="42" t="s">
        <v>40</v>
      </c>
      <c r="B69" s="43"/>
      <c r="C69" s="43"/>
      <c r="D69" s="43"/>
      <c r="E69" s="43"/>
      <c r="F69" s="43"/>
      <c r="G69" s="27">
        <v>463476076.22000003</v>
      </c>
      <c r="H69" s="27">
        <v>0</v>
      </c>
      <c r="I69" s="27">
        <v>463476076.22000003</v>
      </c>
      <c r="J69" s="24">
        <v>463476076.22000003</v>
      </c>
      <c r="K69" s="24">
        <v>0</v>
      </c>
      <c r="L69" s="24">
        <v>463476076.22000003</v>
      </c>
      <c r="M69" s="24">
        <v>361532654.81</v>
      </c>
      <c r="N69" s="24">
        <v>0</v>
      </c>
      <c r="O69" s="24">
        <v>361532654.81</v>
      </c>
      <c r="P69" s="24">
        <v>361532654.81</v>
      </c>
      <c r="Q69" s="24">
        <v>0</v>
      </c>
      <c r="R69" s="24">
        <v>361532654.81</v>
      </c>
      <c r="S69" s="14">
        <v>78.00459902020701</v>
      </c>
      <c r="T69" s="5"/>
    </row>
    <row r="70" spans="1:20" ht="67.5">
      <c r="A70" s="18" t="s">
        <v>117</v>
      </c>
      <c r="B70" s="25" t="s">
        <v>43</v>
      </c>
      <c r="C70" s="25" t="s">
        <v>43</v>
      </c>
      <c r="D70" s="26" t="s">
        <v>118</v>
      </c>
      <c r="E70" s="18" t="s">
        <v>45</v>
      </c>
      <c r="F70" s="26" t="s">
        <v>108</v>
      </c>
      <c r="G70" s="28">
        <v>388155172.79000002</v>
      </c>
      <c r="H70" s="28">
        <v>0</v>
      </c>
      <c r="I70" s="28">
        <v>388155172.79000002</v>
      </c>
      <c r="J70" s="23">
        <v>388155172.79000002</v>
      </c>
      <c r="K70" s="23">
        <v>0</v>
      </c>
      <c r="L70" s="23">
        <v>388155172.79000002</v>
      </c>
      <c r="M70" s="23">
        <v>338981901.91000003</v>
      </c>
      <c r="N70" s="23">
        <v>0</v>
      </c>
      <c r="O70" s="23">
        <v>338981901.91000003</v>
      </c>
      <c r="P70" s="23">
        <v>338981901.91000003</v>
      </c>
      <c r="Q70" s="23">
        <v>0</v>
      </c>
      <c r="R70" s="23">
        <v>338981901.91000003</v>
      </c>
      <c r="S70" s="14">
        <v>87.331543071666403</v>
      </c>
      <c r="T70" s="5"/>
    </row>
    <row r="71" spans="1:20" ht="33.75">
      <c r="A71" s="18" t="s">
        <v>119</v>
      </c>
      <c r="B71" s="25" t="s">
        <v>43</v>
      </c>
      <c r="C71" s="25" t="s">
        <v>43</v>
      </c>
      <c r="D71" s="26" t="s">
        <v>120</v>
      </c>
      <c r="E71" s="18" t="s">
        <v>121</v>
      </c>
      <c r="F71" s="26" t="s">
        <v>71</v>
      </c>
      <c r="G71" s="28">
        <v>18124985.43</v>
      </c>
      <c r="H71" s="28">
        <v>0</v>
      </c>
      <c r="I71" s="28">
        <v>18124985.43</v>
      </c>
      <c r="J71" s="23">
        <v>18124985.43</v>
      </c>
      <c r="K71" s="23">
        <v>0</v>
      </c>
      <c r="L71" s="23">
        <v>18124985.43</v>
      </c>
      <c r="M71" s="23">
        <v>15358625.300000001</v>
      </c>
      <c r="N71" s="23">
        <v>0</v>
      </c>
      <c r="O71" s="23">
        <v>15358625.300000001</v>
      </c>
      <c r="P71" s="23">
        <v>15358625.300000001</v>
      </c>
      <c r="Q71" s="23">
        <v>0</v>
      </c>
      <c r="R71" s="23">
        <v>15358625.300000001</v>
      </c>
      <c r="S71" s="14">
        <v>84.737311151593019</v>
      </c>
      <c r="T71" s="5"/>
    </row>
    <row r="72" spans="1:20" ht="56.25">
      <c r="A72" s="18" t="s">
        <v>122</v>
      </c>
      <c r="B72" s="25" t="s">
        <v>43</v>
      </c>
      <c r="C72" s="25" t="s">
        <v>43</v>
      </c>
      <c r="D72" s="26" t="s">
        <v>123</v>
      </c>
      <c r="E72" s="18" t="s">
        <v>124</v>
      </c>
      <c r="F72" s="26" t="s">
        <v>125</v>
      </c>
      <c r="G72" s="28">
        <v>57195918</v>
      </c>
      <c r="H72" s="28">
        <v>0</v>
      </c>
      <c r="I72" s="28">
        <v>57195918</v>
      </c>
      <c r="J72" s="23">
        <v>57195918</v>
      </c>
      <c r="K72" s="23">
        <v>0</v>
      </c>
      <c r="L72" s="23">
        <v>57195918</v>
      </c>
      <c r="M72" s="23">
        <v>7192127.5999999996</v>
      </c>
      <c r="N72" s="23">
        <v>0</v>
      </c>
      <c r="O72" s="23">
        <v>7192127.5999999996</v>
      </c>
      <c r="P72" s="23">
        <v>7192127.5999999996</v>
      </c>
      <c r="Q72" s="23">
        <v>0</v>
      </c>
      <c r="R72" s="23">
        <v>7192127.5999999996</v>
      </c>
      <c r="S72" s="14">
        <v>12.574547015750319</v>
      </c>
      <c r="T72" s="5"/>
    </row>
    <row r="73" spans="1:20" ht="15.2" customHeight="1">
      <c r="A73" s="42" t="s">
        <v>60</v>
      </c>
      <c r="B73" s="43"/>
      <c r="C73" s="43"/>
      <c r="D73" s="43"/>
      <c r="E73" s="43"/>
      <c r="F73" s="43"/>
      <c r="G73" s="27">
        <v>43150000</v>
      </c>
      <c r="H73" s="27">
        <v>0</v>
      </c>
      <c r="I73" s="27">
        <v>43150000</v>
      </c>
      <c r="J73" s="24">
        <v>43150000</v>
      </c>
      <c r="K73" s="24">
        <v>0</v>
      </c>
      <c r="L73" s="24">
        <v>43150000</v>
      </c>
      <c r="M73" s="24">
        <v>21535994.5</v>
      </c>
      <c r="N73" s="24">
        <v>0</v>
      </c>
      <c r="O73" s="24">
        <v>21535994.5</v>
      </c>
      <c r="P73" s="24">
        <v>21535994.5</v>
      </c>
      <c r="Q73" s="24">
        <v>0</v>
      </c>
      <c r="R73" s="24">
        <v>21535994.5</v>
      </c>
      <c r="S73" s="14">
        <v>49.909604866743919</v>
      </c>
      <c r="T73" s="5"/>
    </row>
    <row r="74" spans="1:20" ht="90">
      <c r="A74" s="18" t="s">
        <v>126</v>
      </c>
      <c r="B74" s="25" t="s">
        <v>43</v>
      </c>
      <c r="C74" s="25" t="s">
        <v>43</v>
      </c>
      <c r="D74" s="26" t="s">
        <v>127</v>
      </c>
      <c r="E74" s="18" t="s">
        <v>128</v>
      </c>
      <c r="F74" s="26" t="s">
        <v>51</v>
      </c>
      <c r="G74" s="28">
        <v>5000000</v>
      </c>
      <c r="H74" s="28">
        <v>0</v>
      </c>
      <c r="I74" s="28">
        <v>5000000</v>
      </c>
      <c r="J74" s="23">
        <v>3500000</v>
      </c>
      <c r="K74" s="23">
        <v>0</v>
      </c>
      <c r="L74" s="23">
        <v>3500000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14">
        <v>0</v>
      </c>
      <c r="T74" s="5"/>
    </row>
    <row r="75" spans="1:20" ht="67.5">
      <c r="A75" s="18" t="s">
        <v>126</v>
      </c>
      <c r="B75" s="25" t="s">
        <v>43</v>
      </c>
      <c r="C75" s="25" t="s">
        <v>43</v>
      </c>
      <c r="D75" s="26" t="s">
        <v>129</v>
      </c>
      <c r="E75" s="18" t="s">
        <v>63</v>
      </c>
      <c r="F75" s="26" t="s">
        <v>51</v>
      </c>
      <c r="G75" s="28">
        <v>3149995.5</v>
      </c>
      <c r="H75" s="28">
        <v>0</v>
      </c>
      <c r="I75" s="28">
        <v>3149995.5</v>
      </c>
      <c r="J75" s="23">
        <v>3200000</v>
      </c>
      <c r="K75" s="23">
        <v>0</v>
      </c>
      <c r="L75" s="23">
        <v>3200000</v>
      </c>
      <c r="M75" s="23">
        <v>3149995.5</v>
      </c>
      <c r="N75" s="23">
        <v>0</v>
      </c>
      <c r="O75" s="23">
        <v>3149995.5</v>
      </c>
      <c r="P75" s="23">
        <v>3149995.5</v>
      </c>
      <c r="Q75" s="23">
        <v>0</v>
      </c>
      <c r="R75" s="23">
        <v>3149995.5</v>
      </c>
      <c r="S75" s="14">
        <v>98.437359375</v>
      </c>
      <c r="T75" s="5"/>
    </row>
    <row r="76" spans="1:20" ht="78.75">
      <c r="A76" s="18" t="s">
        <v>126</v>
      </c>
      <c r="B76" s="25" t="s">
        <v>43</v>
      </c>
      <c r="C76" s="25" t="s">
        <v>43</v>
      </c>
      <c r="D76" s="26" t="s">
        <v>130</v>
      </c>
      <c r="E76" s="18" t="s">
        <v>131</v>
      </c>
      <c r="F76" s="26" t="s">
        <v>132</v>
      </c>
      <c r="G76" s="28">
        <v>2800000</v>
      </c>
      <c r="H76" s="28">
        <v>0</v>
      </c>
      <c r="I76" s="28">
        <v>2800000</v>
      </c>
      <c r="J76" s="23">
        <v>2800000</v>
      </c>
      <c r="K76" s="23">
        <v>0</v>
      </c>
      <c r="L76" s="23">
        <v>2800000</v>
      </c>
      <c r="M76" s="23">
        <v>2585999</v>
      </c>
      <c r="N76" s="23">
        <v>0</v>
      </c>
      <c r="O76" s="23">
        <v>2585999</v>
      </c>
      <c r="P76" s="23">
        <v>2585999</v>
      </c>
      <c r="Q76" s="23">
        <v>0</v>
      </c>
      <c r="R76" s="23">
        <v>2585999</v>
      </c>
      <c r="S76" s="14">
        <v>92.357107142857146</v>
      </c>
      <c r="T76" s="5"/>
    </row>
    <row r="77" spans="1:20" ht="90">
      <c r="A77" s="18" t="s">
        <v>126</v>
      </c>
      <c r="B77" s="25" t="s">
        <v>43</v>
      </c>
      <c r="C77" s="25" t="s">
        <v>43</v>
      </c>
      <c r="D77" s="26" t="s">
        <v>70</v>
      </c>
      <c r="E77" s="18" t="s">
        <v>326</v>
      </c>
      <c r="F77" s="26" t="s">
        <v>56</v>
      </c>
      <c r="G77" s="28">
        <v>4200000</v>
      </c>
      <c r="H77" s="28">
        <v>0</v>
      </c>
      <c r="I77" s="28">
        <v>4200000</v>
      </c>
      <c r="J77" s="23">
        <v>4200000</v>
      </c>
      <c r="K77" s="23">
        <v>0</v>
      </c>
      <c r="L77" s="23">
        <v>4200000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14">
        <v>0</v>
      </c>
      <c r="T77" s="5"/>
    </row>
    <row r="78" spans="1:20" ht="78.75">
      <c r="A78" s="18" t="s">
        <v>126</v>
      </c>
      <c r="B78" s="25" t="s">
        <v>43</v>
      </c>
      <c r="C78" s="25" t="s">
        <v>43</v>
      </c>
      <c r="D78" s="26" t="s">
        <v>127</v>
      </c>
      <c r="E78" s="18" t="s">
        <v>76</v>
      </c>
      <c r="F78" s="26" t="s">
        <v>132</v>
      </c>
      <c r="G78" s="28">
        <v>0</v>
      </c>
      <c r="H78" s="28">
        <v>0</v>
      </c>
      <c r="I78" s="28">
        <v>0</v>
      </c>
      <c r="J78" s="23">
        <v>3000000</v>
      </c>
      <c r="K78" s="23">
        <v>0</v>
      </c>
      <c r="L78" s="23">
        <v>3000000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14">
        <v>0</v>
      </c>
      <c r="T78" s="5"/>
    </row>
    <row r="79" spans="1:20" ht="67.5">
      <c r="A79" s="18" t="s">
        <v>126</v>
      </c>
      <c r="B79" s="25" t="s">
        <v>43</v>
      </c>
      <c r="C79" s="25" t="s">
        <v>43</v>
      </c>
      <c r="D79" s="26" t="s">
        <v>130</v>
      </c>
      <c r="E79" s="18" t="s">
        <v>133</v>
      </c>
      <c r="F79" s="26" t="s">
        <v>134</v>
      </c>
      <c r="G79" s="28">
        <v>4350000</v>
      </c>
      <c r="H79" s="28">
        <v>0</v>
      </c>
      <c r="I79" s="28">
        <v>4350000</v>
      </c>
      <c r="J79" s="23">
        <v>4350000</v>
      </c>
      <c r="K79" s="23">
        <v>0</v>
      </c>
      <c r="L79" s="23">
        <v>4350000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14">
        <v>0</v>
      </c>
      <c r="T79" s="5"/>
    </row>
    <row r="80" spans="1:20" ht="78.75">
      <c r="A80" s="18" t="s">
        <v>126</v>
      </c>
      <c r="B80" s="25" t="s">
        <v>43</v>
      </c>
      <c r="C80" s="25" t="s">
        <v>43</v>
      </c>
      <c r="D80" s="26" t="s">
        <v>130</v>
      </c>
      <c r="E80" s="18" t="s">
        <v>135</v>
      </c>
      <c r="F80" s="26" t="s">
        <v>132</v>
      </c>
      <c r="G80" s="28">
        <v>2100000</v>
      </c>
      <c r="H80" s="28">
        <v>0</v>
      </c>
      <c r="I80" s="28">
        <v>2100000</v>
      </c>
      <c r="J80" s="23">
        <v>2100000</v>
      </c>
      <c r="K80" s="23">
        <v>0</v>
      </c>
      <c r="L80" s="23">
        <v>2100000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14">
        <v>0</v>
      </c>
      <c r="T80" s="5"/>
    </row>
    <row r="81" spans="1:20" ht="78.75">
      <c r="A81" s="18" t="s">
        <v>126</v>
      </c>
      <c r="B81" s="25" t="s">
        <v>43</v>
      </c>
      <c r="C81" s="25" t="s">
        <v>43</v>
      </c>
      <c r="D81" s="26" t="s">
        <v>127</v>
      </c>
      <c r="E81" s="18" t="s">
        <v>136</v>
      </c>
      <c r="F81" s="26" t="s">
        <v>51</v>
      </c>
      <c r="G81" s="28">
        <v>3500000</v>
      </c>
      <c r="H81" s="28">
        <v>0</v>
      </c>
      <c r="I81" s="28">
        <v>3500000</v>
      </c>
      <c r="J81" s="23">
        <v>3500000</v>
      </c>
      <c r="K81" s="23">
        <v>0</v>
      </c>
      <c r="L81" s="23">
        <v>3500000</v>
      </c>
      <c r="M81" s="23">
        <v>3500000</v>
      </c>
      <c r="N81" s="23">
        <v>0</v>
      </c>
      <c r="O81" s="23">
        <v>3500000</v>
      </c>
      <c r="P81" s="23">
        <v>3500000</v>
      </c>
      <c r="Q81" s="23">
        <v>0</v>
      </c>
      <c r="R81" s="23">
        <v>3500000</v>
      </c>
      <c r="S81" s="14">
        <v>100</v>
      </c>
      <c r="T81" s="5"/>
    </row>
    <row r="82" spans="1:20" ht="67.5">
      <c r="A82" s="18" t="s">
        <v>126</v>
      </c>
      <c r="B82" s="25" t="s">
        <v>43</v>
      </c>
      <c r="C82" s="25" t="s">
        <v>43</v>
      </c>
      <c r="D82" s="26" t="s">
        <v>130</v>
      </c>
      <c r="E82" s="18" t="s">
        <v>137</v>
      </c>
      <c r="F82" s="26" t="s">
        <v>51</v>
      </c>
      <c r="G82" s="28">
        <v>4100000</v>
      </c>
      <c r="H82" s="28">
        <v>0</v>
      </c>
      <c r="I82" s="28">
        <v>4100000</v>
      </c>
      <c r="J82" s="23">
        <v>4100000</v>
      </c>
      <c r="K82" s="23">
        <v>0</v>
      </c>
      <c r="L82" s="23">
        <v>4100000</v>
      </c>
      <c r="M82" s="23">
        <v>4100000</v>
      </c>
      <c r="N82" s="23">
        <v>0</v>
      </c>
      <c r="O82" s="23">
        <v>4100000</v>
      </c>
      <c r="P82" s="23">
        <v>4100000</v>
      </c>
      <c r="Q82" s="23">
        <v>0</v>
      </c>
      <c r="R82" s="23">
        <v>4100000</v>
      </c>
      <c r="S82" s="14">
        <v>100</v>
      </c>
      <c r="T82" s="5"/>
    </row>
    <row r="83" spans="1:20" ht="78.75">
      <c r="A83" s="18" t="s">
        <v>126</v>
      </c>
      <c r="B83" s="25" t="s">
        <v>43</v>
      </c>
      <c r="C83" s="25" t="s">
        <v>43</v>
      </c>
      <c r="D83" s="26" t="s">
        <v>127</v>
      </c>
      <c r="E83" s="18" t="s">
        <v>138</v>
      </c>
      <c r="F83" s="26" t="s">
        <v>132</v>
      </c>
      <c r="G83" s="28">
        <v>3200000</v>
      </c>
      <c r="H83" s="28">
        <v>0</v>
      </c>
      <c r="I83" s="28">
        <v>3200000</v>
      </c>
      <c r="J83" s="23">
        <v>3200000</v>
      </c>
      <c r="K83" s="23">
        <v>0</v>
      </c>
      <c r="L83" s="23">
        <v>3200000</v>
      </c>
      <c r="M83" s="23">
        <v>3200000</v>
      </c>
      <c r="N83" s="23">
        <v>0</v>
      </c>
      <c r="O83" s="23">
        <v>3200000</v>
      </c>
      <c r="P83" s="23">
        <v>3200000</v>
      </c>
      <c r="Q83" s="23">
        <v>0</v>
      </c>
      <c r="R83" s="23">
        <v>3200000</v>
      </c>
      <c r="S83" s="14">
        <v>100</v>
      </c>
      <c r="T83" s="5"/>
    </row>
    <row r="84" spans="1:20" ht="90">
      <c r="A84" s="18" t="s">
        <v>126</v>
      </c>
      <c r="B84" s="25" t="s">
        <v>43</v>
      </c>
      <c r="C84" s="25" t="s">
        <v>43</v>
      </c>
      <c r="D84" s="26" t="s">
        <v>130</v>
      </c>
      <c r="E84" s="18" t="s">
        <v>139</v>
      </c>
      <c r="F84" s="26" t="s">
        <v>59</v>
      </c>
      <c r="G84" s="28">
        <v>4850004.5</v>
      </c>
      <c r="H84" s="28">
        <v>0</v>
      </c>
      <c r="I84" s="28">
        <v>4850004.5</v>
      </c>
      <c r="J84" s="23">
        <v>3300000</v>
      </c>
      <c r="K84" s="23">
        <v>0</v>
      </c>
      <c r="L84" s="23">
        <v>3300000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14">
        <v>0</v>
      </c>
      <c r="T84" s="5"/>
    </row>
    <row r="85" spans="1:20" ht="78.75">
      <c r="A85" s="18" t="s">
        <v>140</v>
      </c>
      <c r="B85" s="25" t="s">
        <v>43</v>
      </c>
      <c r="C85" s="25" t="s">
        <v>43</v>
      </c>
      <c r="D85" s="26" t="s">
        <v>141</v>
      </c>
      <c r="E85" s="18" t="s">
        <v>73</v>
      </c>
      <c r="F85" s="26" t="s">
        <v>125</v>
      </c>
      <c r="G85" s="28">
        <v>5000000</v>
      </c>
      <c r="H85" s="28">
        <v>0</v>
      </c>
      <c r="I85" s="28">
        <v>5000000</v>
      </c>
      <c r="J85" s="23">
        <v>5000000</v>
      </c>
      <c r="K85" s="23">
        <v>0</v>
      </c>
      <c r="L85" s="23">
        <v>5000000</v>
      </c>
      <c r="M85" s="23">
        <v>5000000</v>
      </c>
      <c r="N85" s="23">
        <v>0</v>
      </c>
      <c r="O85" s="23">
        <v>5000000</v>
      </c>
      <c r="P85" s="23">
        <v>5000000</v>
      </c>
      <c r="Q85" s="23">
        <v>0</v>
      </c>
      <c r="R85" s="23">
        <v>5000000</v>
      </c>
      <c r="S85" s="14">
        <v>100</v>
      </c>
      <c r="T85" s="5"/>
    </row>
    <row r="86" spans="1:20" ht="67.5">
      <c r="A86" s="18" t="s">
        <v>126</v>
      </c>
      <c r="B86" s="25" t="s">
        <v>43</v>
      </c>
      <c r="C86" s="25" t="s">
        <v>43</v>
      </c>
      <c r="D86" s="26" t="s">
        <v>141</v>
      </c>
      <c r="E86" s="18" t="s">
        <v>142</v>
      </c>
      <c r="F86" s="26" t="s">
        <v>125</v>
      </c>
      <c r="G86" s="28">
        <v>900000</v>
      </c>
      <c r="H86" s="28">
        <v>0</v>
      </c>
      <c r="I86" s="28">
        <v>900000</v>
      </c>
      <c r="J86" s="23">
        <v>900000</v>
      </c>
      <c r="K86" s="23">
        <v>0</v>
      </c>
      <c r="L86" s="23">
        <v>900000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14">
        <v>0</v>
      </c>
      <c r="T86" s="5"/>
    </row>
    <row r="87" spans="1:20" ht="21.2" customHeight="1">
      <c r="A87" s="51" t="s">
        <v>143</v>
      </c>
      <c r="B87" s="52"/>
      <c r="C87" s="52"/>
      <c r="D87" s="52"/>
      <c r="E87" s="52"/>
      <c r="F87" s="52"/>
      <c r="G87" s="29">
        <v>41456000</v>
      </c>
      <c r="H87" s="29">
        <v>0</v>
      </c>
      <c r="I87" s="29">
        <v>41456000</v>
      </c>
      <c r="J87" s="16">
        <v>41456000</v>
      </c>
      <c r="K87" s="16">
        <v>0</v>
      </c>
      <c r="L87" s="16">
        <v>41456000</v>
      </c>
      <c r="M87" s="16">
        <v>41456000</v>
      </c>
      <c r="N87" s="16">
        <v>0</v>
      </c>
      <c r="O87" s="16">
        <v>41456000</v>
      </c>
      <c r="P87" s="16">
        <v>41456000</v>
      </c>
      <c r="Q87" s="16">
        <v>0</v>
      </c>
      <c r="R87" s="16">
        <v>41456000</v>
      </c>
      <c r="S87" s="17">
        <v>100</v>
      </c>
      <c r="T87" s="5"/>
    </row>
    <row r="88" spans="1:20" ht="12.75" customHeight="1">
      <c r="A88" s="40" t="s">
        <v>328</v>
      </c>
      <c r="B88" s="41"/>
      <c r="C88" s="41"/>
      <c r="D88" s="41"/>
      <c r="E88" s="41"/>
      <c r="F88" s="41"/>
      <c r="G88" s="35">
        <v>0</v>
      </c>
      <c r="H88" s="35">
        <v>0</v>
      </c>
      <c r="I88" s="35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3">
        <v>0</v>
      </c>
      <c r="P88" s="19">
        <v>0</v>
      </c>
      <c r="Q88" s="19">
        <v>0</v>
      </c>
      <c r="R88" s="13">
        <v>0</v>
      </c>
      <c r="S88" s="20">
        <v>0</v>
      </c>
      <c r="T88" s="5"/>
    </row>
    <row r="89" spans="1:20" ht="12.75" customHeight="1">
      <c r="A89" s="40" t="s">
        <v>329</v>
      </c>
      <c r="B89" s="41"/>
      <c r="C89" s="41"/>
      <c r="D89" s="41"/>
      <c r="E89" s="41"/>
      <c r="F89" s="41"/>
      <c r="G89" s="35">
        <v>41456000</v>
      </c>
      <c r="H89" s="35">
        <v>0</v>
      </c>
      <c r="I89" s="35">
        <v>41456000</v>
      </c>
      <c r="J89" s="19">
        <v>41456000</v>
      </c>
      <c r="K89" s="19">
        <v>0</v>
      </c>
      <c r="L89" s="19">
        <v>41456000</v>
      </c>
      <c r="M89" s="19">
        <v>41456000</v>
      </c>
      <c r="N89" s="19">
        <v>0</v>
      </c>
      <c r="O89" s="19">
        <v>41456000</v>
      </c>
      <c r="P89" s="19">
        <v>41456000</v>
      </c>
      <c r="Q89" s="19">
        <v>0</v>
      </c>
      <c r="R89" s="19">
        <v>41456000</v>
      </c>
      <c r="S89" s="21" t="s">
        <v>144</v>
      </c>
      <c r="T89" s="5"/>
    </row>
    <row r="90" spans="1:20" ht="15.2" customHeight="1">
      <c r="A90" s="40" t="s">
        <v>64</v>
      </c>
      <c r="B90" s="41"/>
      <c r="C90" s="41"/>
      <c r="D90" s="41"/>
      <c r="E90" s="41"/>
      <c r="F90" s="41"/>
      <c r="G90" s="28">
        <v>41456000</v>
      </c>
      <c r="H90" s="28">
        <v>0</v>
      </c>
      <c r="I90" s="28">
        <v>41456000</v>
      </c>
      <c r="J90" s="23">
        <v>41456000</v>
      </c>
      <c r="K90" s="23">
        <v>0</v>
      </c>
      <c r="L90" s="23">
        <v>41456000</v>
      </c>
      <c r="M90" s="23">
        <v>41456000</v>
      </c>
      <c r="N90" s="23">
        <v>0</v>
      </c>
      <c r="O90" s="23">
        <v>41456000</v>
      </c>
      <c r="P90" s="23">
        <v>41456000</v>
      </c>
      <c r="Q90" s="23">
        <v>0</v>
      </c>
      <c r="R90" s="23">
        <v>41456000</v>
      </c>
      <c r="S90" s="14">
        <v>100</v>
      </c>
      <c r="T90" s="5"/>
    </row>
    <row r="91" spans="1:20" ht="15.2" customHeight="1">
      <c r="A91" s="40" t="s">
        <v>145</v>
      </c>
      <c r="B91" s="41"/>
      <c r="C91" s="41"/>
      <c r="D91" s="41"/>
      <c r="E91" s="41"/>
      <c r="F91" s="41"/>
      <c r="G91" s="28">
        <v>41456000</v>
      </c>
      <c r="H91" s="28">
        <v>0</v>
      </c>
      <c r="I91" s="28">
        <v>41456000</v>
      </c>
      <c r="J91" s="23">
        <v>41456000</v>
      </c>
      <c r="K91" s="23">
        <v>0</v>
      </c>
      <c r="L91" s="23">
        <v>41456000</v>
      </c>
      <c r="M91" s="23">
        <v>41456000</v>
      </c>
      <c r="N91" s="23">
        <v>0</v>
      </c>
      <c r="O91" s="23">
        <v>41456000</v>
      </c>
      <c r="P91" s="23">
        <v>41456000</v>
      </c>
      <c r="Q91" s="23">
        <v>0</v>
      </c>
      <c r="R91" s="23">
        <v>41456000</v>
      </c>
      <c r="S91" s="14">
        <v>100</v>
      </c>
      <c r="T91" s="5"/>
    </row>
    <row r="92" spans="1:20" ht="15.2" customHeight="1">
      <c r="A92" s="42" t="s">
        <v>146</v>
      </c>
      <c r="B92" s="43"/>
      <c r="C92" s="43"/>
      <c r="D92" s="43"/>
      <c r="E92" s="43"/>
      <c r="F92" s="43"/>
      <c r="G92" s="27">
        <v>41456000</v>
      </c>
      <c r="H92" s="27">
        <v>0</v>
      </c>
      <c r="I92" s="27">
        <v>41456000</v>
      </c>
      <c r="J92" s="24">
        <v>41456000</v>
      </c>
      <c r="K92" s="24">
        <v>0</v>
      </c>
      <c r="L92" s="24">
        <v>41456000</v>
      </c>
      <c r="M92" s="24">
        <v>41456000</v>
      </c>
      <c r="N92" s="24">
        <v>0</v>
      </c>
      <c r="O92" s="24">
        <v>41456000</v>
      </c>
      <c r="P92" s="24">
        <v>41456000</v>
      </c>
      <c r="Q92" s="24">
        <v>0</v>
      </c>
      <c r="R92" s="24">
        <v>41456000</v>
      </c>
      <c r="S92" s="14">
        <v>100</v>
      </c>
      <c r="T92" s="5"/>
    </row>
    <row r="93" spans="1:20" ht="67.5">
      <c r="A93" s="18" t="s">
        <v>147</v>
      </c>
      <c r="B93" s="25" t="s">
        <v>43</v>
      </c>
      <c r="C93" s="25" t="s">
        <v>43</v>
      </c>
      <c r="D93" s="26" t="s">
        <v>148</v>
      </c>
      <c r="E93" s="18" t="s">
        <v>149</v>
      </c>
      <c r="F93" s="26" t="s">
        <v>125</v>
      </c>
      <c r="G93" s="28">
        <v>41456000</v>
      </c>
      <c r="H93" s="28">
        <v>0</v>
      </c>
      <c r="I93" s="28">
        <v>41456000</v>
      </c>
      <c r="J93" s="23">
        <v>41456000</v>
      </c>
      <c r="K93" s="23">
        <v>0</v>
      </c>
      <c r="L93" s="23">
        <v>41456000</v>
      </c>
      <c r="M93" s="23">
        <v>41456000</v>
      </c>
      <c r="N93" s="23">
        <v>0</v>
      </c>
      <c r="O93" s="23">
        <v>41456000</v>
      </c>
      <c r="P93" s="23">
        <v>41456000</v>
      </c>
      <c r="Q93" s="23">
        <v>0</v>
      </c>
      <c r="R93" s="23">
        <v>41456000</v>
      </c>
      <c r="S93" s="14">
        <v>100</v>
      </c>
      <c r="T93" s="5"/>
    </row>
    <row r="94" spans="1:20" ht="21.2" customHeight="1">
      <c r="A94" s="51" t="s">
        <v>150</v>
      </c>
      <c r="B94" s="52"/>
      <c r="C94" s="52"/>
      <c r="D94" s="52"/>
      <c r="E94" s="52"/>
      <c r="F94" s="52"/>
      <c r="G94" s="29">
        <v>4658359.4000000004</v>
      </c>
      <c r="H94" s="29">
        <v>0</v>
      </c>
      <c r="I94" s="29">
        <v>4658359.4000000004</v>
      </c>
      <c r="J94" s="16">
        <v>4658359.4000000004</v>
      </c>
      <c r="K94" s="16">
        <v>0</v>
      </c>
      <c r="L94" s="16">
        <v>4658359.4000000004</v>
      </c>
      <c r="M94" s="16">
        <v>4658359.4000000004</v>
      </c>
      <c r="N94" s="16">
        <v>0</v>
      </c>
      <c r="O94" s="16">
        <v>4658359.4000000004</v>
      </c>
      <c r="P94" s="16">
        <v>4658359.4000000004</v>
      </c>
      <c r="Q94" s="16">
        <v>0</v>
      </c>
      <c r="R94" s="16">
        <v>4658359.4000000004</v>
      </c>
      <c r="S94" s="17">
        <v>100</v>
      </c>
      <c r="T94" s="5"/>
    </row>
    <row r="95" spans="1:20" ht="12.75" customHeight="1">
      <c r="A95" s="40" t="s">
        <v>328</v>
      </c>
      <c r="B95" s="41"/>
      <c r="C95" s="41"/>
      <c r="D95" s="41"/>
      <c r="E95" s="41"/>
      <c r="F95" s="41"/>
      <c r="G95" s="35">
        <v>0</v>
      </c>
      <c r="H95" s="35">
        <v>0</v>
      </c>
      <c r="I95" s="35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3">
        <v>0</v>
      </c>
      <c r="P95" s="19">
        <v>0</v>
      </c>
      <c r="Q95" s="19">
        <v>0</v>
      </c>
      <c r="R95" s="13">
        <v>0</v>
      </c>
      <c r="S95" s="20">
        <v>0</v>
      </c>
      <c r="T95" s="5"/>
    </row>
    <row r="96" spans="1:20" ht="12.75" customHeight="1">
      <c r="A96" s="40" t="s">
        <v>329</v>
      </c>
      <c r="B96" s="41"/>
      <c r="C96" s="41"/>
      <c r="D96" s="41"/>
      <c r="E96" s="41"/>
      <c r="F96" s="41"/>
      <c r="G96" s="35">
        <v>4658359.4000000004</v>
      </c>
      <c r="H96" s="35">
        <v>0</v>
      </c>
      <c r="I96" s="35">
        <v>4658359.4000000004</v>
      </c>
      <c r="J96" s="19">
        <v>4658359.4000000004</v>
      </c>
      <c r="K96" s="19">
        <v>0</v>
      </c>
      <c r="L96" s="19">
        <v>4658359.4000000004</v>
      </c>
      <c r="M96" s="19">
        <v>4658359.4000000004</v>
      </c>
      <c r="N96" s="19">
        <v>0</v>
      </c>
      <c r="O96" s="19">
        <v>4658359.4000000004</v>
      </c>
      <c r="P96" s="19">
        <v>4658359.4000000004</v>
      </c>
      <c r="Q96" s="19">
        <v>0</v>
      </c>
      <c r="R96" s="19">
        <v>4658359.4000000004</v>
      </c>
      <c r="S96" s="21" t="s">
        <v>144</v>
      </c>
      <c r="T96" s="5"/>
    </row>
    <row r="97" spans="1:20" ht="15.2" customHeight="1">
      <c r="A97" s="40" t="s">
        <v>64</v>
      </c>
      <c r="B97" s="41"/>
      <c r="C97" s="41"/>
      <c r="D97" s="41"/>
      <c r="E97" s="41"/>
      <c r="F97" s="41"/>
      <c r="G97" s="28">
        <v>4658359.4000000004</v>
      </c>
      <c r="H97" s="28">
        <v>0</v>
      </c>
      <c r="I97" s="28">
        <v>4658359.4000000004</v>
      </c>
      <c r="J97" s="23">
        <v>4658359.4000000004</v>
      </c>
      <c r="K97" s="23">
        <v>0</v>
      </c>
      <c r="L97" s="23">
        <v>4658359.4000000004</v>
      </c>
      <c r="M97" s="23">
        <v>4658359.4000000004</v>
      </c>
      <c r="N97" s="23">
        <v>0</v>
      </c>
      <c r="O97" s="23">
        <v>4658359.4000000004</v>
      </c>
      <c r="P97" s="23">
        <v>4658359.4000000004</v>
      </c>
      <c r="Q97" s="23">
        <v>0</v>
      </c>
      <c r="R97" s="23">
        <v>4658359.4000000004</v>
      </c>
      <c r="S97" s="14">
        <v>100</v>
      </c>
      <c r="T97" s="5"/>
    </row>
    <row r="98" spans="1:20" ht="22.7" customHeight="1">
      <c r="A98" s="40" t="s">
        <v>151</v>
      </c>
      <c r="B98" s="41"/>
      <c r="C98" s="41"/>
      <c r="D98" s="41"/>
      <c r="E98" s="41"/>
      <c r="F98" s="41"/>
      <c r="G98" s="28">
        <v>4658359.4000000004</v>
      </c>
      <c r="H98" s="28">
        <v>0</v>
      </c>
      <c r="I98" s="28">
        <v>4658359.4000000004</v>
      </c>
      <c r="J98" s="23">
        <v>4658359.4000000004</v>
      </c>
      <c r="K98" s="23">
        <v>0</v>
      </c>
      <c r="L98" s="23">
        <v>4658359.4000000004</v>
      </c>
      <c r="M98" s="23">
        <v>4658359.4000000004</v>
      </c>
      <c r="N98" s="23">
        <v>0</v>
      </c>
      <c r="O98" s="23">
        <v>4658359.4000000004</v>
      </c>
      <c r="P98" s="23">
        <v>4658359.4000000004</v>
      </c>
      <c r="Q98" s="23">
        <v>0</v>
      </c>
      <c r="R98" s="23">
        <v>4658359.4000000004</v>
      </c>
      <c r="S98" s="14">
        <v>100</v>
      </c>
      <c r="T98" s="5"/>
    </row>
    <row r="99" spans="1:20" ht="15.2" customHeight="1">
      <c r="A99" s="42" t="s">
        <v>40</v>
      </c>
      <c r="B99" s="43"/>
      <c r="C99" s="43"/>
      <c r="D99" s="43"/>
      <c r="E99" s="43"/>
      <c r="F99" s="43"/>
      <c r="G99" s="27">
        <v>4658359.4000000004</v>
      </c>
      <c r="H99" s="27">
        <v>0</v>
      </c>
      <c r="I99" s="27">
        <v>4658359.4000000004</v>
      </c>
      <c r="J99" s="24">
        <v>4658359.4000000004</v>
      </c>
      <c r="K99" s="24">
        <v>0</v>
      </c>
      <c r="L99" s="24">
        <v>4658359.4000000004</v>
      </c>
      <c r="M99" s="24">
        <v>4658359.4000000004</v>
      </c>
      <c r="N99" s="24">
        <v>0</v>
      </c>
      <c r="O99" s="24">
        <v>4658359.4000000004</v>
      </c>
      <c r="P99" s="24">
        <v>4658359.4000000004</v>
      </c>
      <c r="Q99" s="24">
        <v>0</v>
      </c>
      <c r="R99" s="24">
        <v>4658359.4000000004</v>
      </c>
      <c r="S99" s="14">
        <v>100</v>
      </c>
      <c r="T99" s="5"/>
    </row>
    <row r="100" spans="1:20" ht="67.5">
      <c r="A100" s="18" t="s">
        <v>152</v>
      </c>
      <c r="B100" s="25" t="s">
        <v>43</v>
      </c>
      <c r="C100" s="25" t="s">
        <v>43</v>
      </c>
      <c r="D100" s="26" t="s">
        <v>153</v>
      </c>
      <c r="E100" s="18" t="s">
        <v>45</v>
      </c>
      <c r="F100" s="26" t="s">
        <v>154</v>
      </c>
      <c r="G100" s="28">
        <v>4658359.4000000004</v>
      </c>
      <c r="H100" s="28">
        <v>0</v>
      </c>
      <c r="I100" s="28">
        <v>4658359.4000000004</v>
      </c>
      <c r="J100" s="23">
        <v>4658359.4000000004</v>
      </c>
      <c r="K100" s="23">
        <v>0</v>
      </c>
      <c r="L100" s="23">
        <v>4658359.4000000004</v>
      </c>
      <c r="M100" s="23">
        <v>4658359.4000000004</v>
      </c>
      <c r="N100" s="23">
        <v>0</v>
      </c>
      <c r="O100" s="23">
        <v>4658359.4000000004</v>
      </c>
      <c r="P100" s="23">
        <v>4658359.4000000004</v>
      </c>
      <c r="Q100" s="23">
        <v>0</v>
      </c>
      <c r="R100" s="23">
        <v>4658359.4000000004</v>
      </c>
      <c r="S100" s="14">
        <v>100</v>
      </c>
      <c r="T100" s="5"/>
    </row>
    <row r="101" spans="1:20" ht="21.2" customHeight="1">
      <c r="A101" s="51" t="s">
        <v>155</v>
      </c>
      <c r="B101" s="52"/>
      <c r="C101" s="52"/>
      <c r="D101" s="52"/>
      <c r="E101" s="52"/>
      <c r="F101" s="52"/>
      <c r="G101" s="29">
        <v>1241980</v>
      </c>
      <c r="H101" s="29">
        <v>0</v>
      </c>
      <c r="I101" s="29">
        <v>1241980</v>
      </c>
      <c r="J101" s="16">
        <v>1241980</v>
      </c>
      <c r="K101" s="16">
        <v>0</v>
      </c>
      <c r="L101" s="16">
        <v>1241980</v>
      </c>
      <c r="M101" s="16">
        <v>441980</v>
      </c>
      <c r="N101" s="16">
        <v>0</v>
      </c>
      <c r="O101" s="16">
        <v>441980</v>
      </c>
      <c r="P101" s="16">
        <v>441980</v>
      </c>
      <c r="Q101" s="16">
        <v>0</v>
      </c>
      <c r="R101" s="16">
        <v>441980</v>
      </c>
      <c r="S101" s="17">
        <v>35.586724423903767</v>
      </c>
      <c r="T101" s="5"/>
    </row>
    <row r="102" spans="1:20" ht="12.75" customHeight="1">
      <c r="A102" s="40" t="s">
        <v>328</v>
      </c>
      <c r="B102" s="41"/>
      <c r="C102" s="41"/>
      <c r="D102" s="41"/>
      <c r="E102" s="41"/>
      <c r="F102" s="41"/>
      <c r="G102" s="35">
        <v>0</v>
      </c>
      <c r="H102" s="35">
        <v>0</v>
      </c>
      <c r="I102" s="35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3">
        <v>0</v>
      </c>
      <c r="P102" s="19">
        <v>0</v>
      </c>
      <c r="Q102" s="19">
        <v>0</v>
      </c>
      <c r="R102" s="13">
        <v>0</v>
      </c>
      <c r="S102" s="20">
        <v>0</v>
      </c>
      <c r="T102" s="5"/>
    </row>
    <row r="103" spans="1:20" ht="12.75" customHeight="1">
      <c r="A103" s="40" t="s">
        <v>329</v>
      </c>
      <c r="B103" s="41"/>
      <c r="C103" s="41"/>
      <c r="D103" s="41"/>
      <c r="E103" s="41"/>
      <c r="F103" s="41"/>
      <c r="G103" s="35">
        <v>1241980</v>
      </c>
      <c r="H103" s="35">
        <v>0</v>
      </c>
      <c r="I103" s="35">
        <v>1241980</v>
      </c>
      <c r="J103" s="19">
        <v>1241980</v>
      </c>
      <c r="K103" s="19">
        <v>0</v>
      </c>
      <c r="L103" s="19">
        <v>1241980</v>
      </c>
      <c r="M103" s="19">
        <v>441980</v>
      </c>
      <c r="N103" s="19">
        <v>0</v>
      </c>
      <c r="O103" s="19">
        <v>441980</v>
      </c>
      <c r="P103" s="19">
        <v>441980</v>
      </c>
      <c r="Q103" s="19">
        <v>0</v>
      </c>
      <c r="R103" s="19">
        <v>441980</v>
      </c>
      <c r="S103" s="21" t="s">
        <v>156</v>
      </c>
      <c r="T103" s="5"/>
    </row>
    <row r="104" spans="1:20" ht="15.2" customHeight="1">
      <c r="A104" s="40" t="s">
        <v>64</v>
      </c>
      <c r="B104" s="41"/>
      <c r="C104" s="41"/>
      <c r="D104" s="41"/>
      <c r="E104" s="41"/>
      <c r="F104" s="41"/>
      <c r="G104" s="28">
        <v>1241980</v>
      </c>
      <c r="H104" s="28">
        <v>0</v>
      </c>
      <c r="I104" s="28">
        <v>1241980</v>
      </c>
      <c r="J104" s="23">
        <v>1241980</v>
      </c>
      <c r="K104" s="23">
        <v>0</v>
      </c>
      <c r="L104" s="23">
        <v>1241980</v>
      </c>
      <c r="M104" s="23">
        <v>441980</v>
      </c>
      <c r="N104" s="23">
        <v>0</v>
      </c>
      <c r="O104" s="23">
        <v>441980</v>
      </c>
      <c r="P104" s="23">
        <v>441980</v>
      </c>
      <c r="Q104" s="23">
        <v>0</v>
      </c>
      <c r="R104" s="23">
        <v>441980</v>
      </c>
      <c r="S104" s="14">
        <v>35.586724423903767</v>
      </c>
      <c r="T104" s="5"/>
    </row>
    <row r="105" spans="1:20" ht="15.2" customHeight="1">
      <c r="A105" s="40" t="s">
        <v>157</v>
      </c>
      <c r="B105" s="41"/>
      <c r="C105" s="41"/>
      <c r="D105" s="41"/>
      <c r="E105" s="41"/>
      <c r="F105" s="41"/>
      <c r="G105" s="28">
        <v>800000</v>
      </c>
      <c r="H105" s="28">
        <v>0</v>
      </c>
      <c r="I105" s="28">
        <v>800000</v>
      </c>
      <c r="J105" s="23">
        <v>800000</v>
      </c>
      <c r="K105" s="23">
        <v>0</v>
      </c>
      <c r="L105" s="23">
        <v>800000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14">
        <v>0</v>
      </c>
      <c r="T105" s="5"/>
    </row>
    <row r="106" spans="1:20" ht="15.2" customHeight="1">
      <c r="A106" s="42" t="s">
        <v>158</v>
      </c>
      <c r="B106" s="43"/>
      <c r="C106" s="43"/>
      <c r="D106" s="43"/>
      <c r="E106" s="43"/>
      <c r="F106" s="43"/>
      <c r="G106" s="27">
        <v>800000</v>
      </c>
      <c r="H106" s="27">
        <v>0</v>
      </c>
      <c r="I106" s="27">
        <v>800000</v>
      </c>
      <c r="J106" s="24">
        <v>800000</v>
      </c>
      <c r="K106" s="24">
        <v>0</v>
      </c>
      <c r="L106" s="24">
        <v>800000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14">
        <v>0</v>
      </c>
      <c r="T106" s="5"/>
    </row>
    <row r="107" spans="1:20" ht="67.5">
      <c r="A107" s="18" t="s">
        <v>159</v>
      </c>
      <c r="B107" s="25" t="s">
        <v>43</v>
      </c>
      <c r="C107" s="25" t="s">
        <v>43</v>
      </c>
      <c r="D107" s="26" t="s">
        <v>327</v>
      </c>
      <c r="E107" s="18" t="s">
        <v>160</v>
      </c>
      <c r="F107" s="26" t="s">
        <v>125</v>
      </c>
      <c r="G107" s="28">
        <v>800000</v>
      </c>
      <c r="H107" s="28">
        <v>0</v>
      </c>
      <c r="I107" s="28">
        <v>800000</v>
      </c>
      <c r="J107" s="23">
        <v>800000</v>
      </c>
      <c r="K107" s="23">
        <v>0</v>
      </c>
      <c r="L107" s="23">
        <v>800000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14">
        <v>0</v>
      </c>
      <c r="T107" s="5"/>
    </row>
    <row r="108" spans="1:20" ht="22.7" customHeight="1">
      <c r="A108" s="40" t="s">
        <v>161</v>
      </c>
      <c r="B108" s="41"/>
      <c r="C108" s="41"/>
      <c r="D108" s="41"/>
      <c r="E108" s="41"/>
      <c r="F108" s="41"/>
      <c r="G108" s="28">
        <v>441980</v>
      </c>
      <c r="H108" s="28">
        <v>0</v>
      </c>
      <c r="I108" s="28">
        <v>441980</v>
      </c>
      <c r="J108" s="23">
        <v>441980</v>
      </c>
      <c r="K108" s="23">
        <v>0</v>
      </c>
      <c r="L108" s="23">
        <v>441980</v>
      </c>
      <c r="M108" s="23">
        <v>441980</v>
      </c>
      <c r="N108" s="23">
        <v>0</v>
      </c>
      <c r="O108" s="23">
        <v>441980</v>
      </c>
      <c r="P108" s="23">
        <v>441980</v>
      </c>
      <c r="Q108" s="23">
        <v>0</v>
      </c>
      <c r="R108" s="23">
        <v>441980</v>
      </c>
      <c r="S108" s="14">
        <v>100</v>
      </c>
      <c r="T108" s="5"/>
    </row>
    <row r="109" spans="1:20" ht="15.2" customHeight="1">
      <c r="A109" s="42" t="s">
        <v>158</v>
      </c>
      <c r="B109" s="43"/>
      <c r="C109" s="43"/>
      <c r="D109" s="43"/>
      <c r="E109" s="43"/>
      <c r="F109" s="43"/>
      <c r="G109" s="27">
        <v>441980</v>
      </c>
      <c r="H109" s="27">
        <v>0</v>
      </c>
      <c r="I109" s="27">
        <v>441980</v>
      </c>
      <c r="J109" s="24">
        <v>441980</v>
      </c>
      <c r="K109" s="24">
        <v>0</v>
      </c>
      <c r="L109" s="24">
        <v>441980</v>
      </c>
      <c r="M109" s="24">
        <v>441980</v>
      </c>
      <c r="N109" s="24">
        <v>0</v>
      </c>
      <c r="O109" s="24">
        <v>441980</v>
      </c>
      <c r="P109" s="24">
        <v>441980</v>
      </c>
      <c r="Q109" s="24">
        <v>0</v>
      </c>
      <c r="R109" s="24">
        <v>441980</v>
      </c>
      <c r="S109" s="14">
        <v>100</v>
      </c>
      <c r="T109" s="5"/>
    </row>
    <row r="110" spans="1:20" ht="67.5">
      <c r="A110" s="18" t="s">
        <v>162</v>
      </c>
      <c r="B110" s="25" t="s">
        <v>43</v>
      </c>
      <c r="C110" s="25" t="s">
        <v>43</v>
      </c>
      <c r="D110" s="26" t="s">
        <v>75</v>
      </c>
      <c r="E110" s="18" t="s">
        <v>158</v>
      </c>
      <c r="F110" s="26" t="s">
        <v>125</v>
      </c>
      <c r="G110" s="28">
        <v>441980</v>
      </c>
      <c r="H110" s="28">
        <v>0</v>
      </c>
      <c r="I110" s="28">
        <v>441980</v>
      </c>
      <c r="J110" s="23">
        <v>441980</v>
      </c>
      <c r="K110" s="23">
        <v>0</v>
      </c>
      <c r="L110" s="23">
        <v>441980</v>
      </c>
      <c r="M110" s="23">
        <v>441980</v>
      </c>
      <c r="N110" s="23">
        <v>0</v>
      </c>
      <c r="O110" s="23">
        <v>441980</v>
      </c>
      <c r="P110" s="23">
        <v>441980</v>
      </c>
      <c r="Q110" s="23">
        <v>0</v>
      </c>
      <c r="R110" s="23">
        <v>441980</v>
      </c>
      <c r="S110" s="14">
        <v>100</v>
      </c>
      <c r="T110" s="5"/>
    </row>
    <row r="111" spans="1:20" ht="21.2" customHeight="1">
      <c r="A111" s="51" t="s">
        <v>163</v>
      </c>
      <c r="B111" s="52"/>
      <c r="C111" s="52"/>
      <c r="D111" s="52"/>
      <c r="E111" s="52"/>
      <c r="F111" s="52"/>
      <c r="G111" s="29">
        <v>23400000</v>
      </c>
      <c r="H111" s="29">
        <v>0</v>
      </c>
      <c r="I111" s="29">
        <v>23400000</v>
      </c>
      <c r="J111" s="16">
        <v>23400000</v>
      </c>
      <c r="K111" s="16">
        <v>0</v>
      </c>
      <c r="L111" s="16">
        <v>23400000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7">
        <v>0</v>
      </c>
      <c r="T111" s="5"/>
    </row>
    <row r="112" spans="1:20" ht="12.75" customHeight="1">
      <c r="A112" s="40" t="s">
        <v>328</v>
      </c>
      <c r="B112" s="41"/>
      <c r="C112" s="41"/>
      <c r="D112" s="41"/>
      <c r="E112" s="41"/>
      <c r="F112" s="41"/>
      <c r="G112" s="35">
        <v>0</v>
      </c>
      <c r="H112" s="35">
        <v>0</v>
      </c>
      <c r="I112" s="35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3">
        <v>0</v>
      </c>
      <c r="P112" s="19">
        <v>0</v>
      </c>
      <c r="Q112" s="19">
        <v>0</v>
      </c>
      <c r="R112" s="13">
        <v>0</v>
      </c>
      <c r="S112" s="20">
        <v>0</v>
      </c>
      <c r="T112" s="5"/>
    </row>
    <row r="113" spans="1:20" ht="12.75" customHeight="1">
      <c r="A113" s="40" t="s">
        <v>329</v>
      </c>
      <c r="B113" s="41"/>
      <c r="C113" s="41"/>
      <c r="D113" s="41"/>
      <c r="E113" s="41"/>
      <c r="F113" s="41"/>
      <c r="G113" s="35">
        <v>23400000</v>
      </c>
      <c r="H113" s="35">
        <v>0</v>
      </c>
      <c r="I113" s="35">
        <v>23400000</v>
      </c>
      <c r="J113" s="19">
        <v>23400000</v>
      </c>
      <c r="K113" s="19">
        <v>0</v>
      </c>
      <c r="L113" s="19">
        <v>23400000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21" t="s">
        <v>164</v>
      </c>
      <c r="T113" s="5"/>
    </row>
    <row r="114" spans="1:20" ht="15.2" customHeight="1">
      <c r="A114" s="40" t="s">
        <v>64</v>
      </c>
      <c r="B114" s="41"/>
      <c r="C114" s="41"/>
      <c r="D114" s="41"/>
      <c r="E114" s="41"/>
      <c r="F114" s="41"/>
      <c r="G114" s="28">
        <v>23400000</v>
      </c>
      <c r="H114" s="28">
        <v>0</v>
      </c>
      <c r="I114" s="28">
        <v>23400000</v>
      </c>
      <c r="J114" s="23">
        <v>23400000</v>
      </c>
      <c r="K114" s="23">
        <v>0</v>
      </c>
      <c r="L114" s="23">
        <v>23400000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14">
        <v>0</v>
      </c>
      <c r="T114" s="5"/>
    </row>
    <row r="115" spans="1:20" ht="15.2" customHeight="1">
      <c r="A115" s="40" t="s">
        <v>165</v>
      </c>
      <c r="B115" s="41"/>
      <c r="C115" s="41"/>
      <c r="D115" s="41"/>
      <c r="E115" s="41"/>
      <c r="F115" s="41"/>
      <c r="G115" s="28">
        <v>23400000</v>
      </c>
      <c r="H115" s="28">
        <v>0</v>
      </c>
      <c r="I115" s="28">
        <v>23400000</v>
      </c>
      <c r="J115" s="23">
        <v>23400000</v>
      </c>
      <c r="K115" s="23">
        <v>0</v>
      </c>
      <c r="L115" s="23">
        <v>23400000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14">
        <v>0</v>
      </c>
      <c r="T115" s="5"/>
    </row>
    <row r="116" spans="1:20" ht="15.2" customHeight="1">
      <c r="A116" s="42" t="s">
        <v>166</v>
      </c>
      <c r="B116" s="43"/>
      <c r="C116" s="43"/>
      <c r="D116" s="43"/>
      <c r="E116" s="43"/>
      <c r="F116" s="43"/>
      <c r="G116" s="27">
        <v>23400000</v>
      </c>
      <c r="H116" s="27">
        <v>0</v>
      </c>
      <c r="I116" s="27">
        <v>23400000</v>
      </c>
      <c r="J116" s="24">
        <v>23400000</v>
      </c>
      <c r="K116" s="24">
        <v>0</v>
      </c>
      <c r="L116" s="24">
        <v>23400000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14">
        <v>0</v>
      </c>
      <c r="T116" s="5"/>
    </row>
    <row r="117" spans="1:20" ht="78.75">
      <c r="A117" s="18" t="s">
        <v>167</v>
      </c>
      <c r="B117" s="25" t="s">
        <v>43</v>
      </c>
      <c r="C117" s="25" t="s">
        <v>43</v>
      </c>
      <c r="D117" s="26" t="s">
        <v>168</v>
      </c>
      <c r="E117" s="18" t="s">
        <v>169</v>
      </c>
      <c r="F117" s="26" t="s">
        <v>56</v>
      </c>
      <c r="G117" s="28">
        <v>23400000</v>
      </c>
      <c r="H117" s="28">
        <v>0</v>
      </c>
      <c r="I117" s="28">
        <v>23400000</v>
      </c>
      <c r="J117" s="23">
        <v>23400000</v>
      </c>
      <c r="K117" s="23">
        <v>0</v>
      </c>
      <c r="L117" s="23">
        <v>23400000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14">
        <v>0</v>
      </c>
      <c r="T117" s="5"/>
    </row>
    <row r="118" spans="1:20" ht="15.2" customHeight="1">
      <c r="A118" s="51" t="s">
        <v>170</v>
      </c>
      <c r="B118" s="52"/>
      <c r="C118" s="52"/>
      <c r="D118" s="52"/>
      <c r="E118" s="52"/>
      <c r="F118" s="52"/>
      <c r="G118" s="29">
        <v>43554960</v>
      </c>
      <c r="H118" s="29">
        <v>0</v>
      </c>
      <c r="I118" s="29">
        <v>43554960</v>
      </c>
      <c r="J118" s="16">
        <v>43554960</v>
      </c>
      <c r="K118" s="16">
        <v>0</v>
      </c>
      <c r="L118" s="16">
        <v>43554960</v>
      </c>
      <c r="M118" s="16">
        <v>42243115.780000001</v>
      </c>
      <c r="N118" s="16">
        <v>0</v>
      </c>
      <c r="O118" s="16">
        <v>42243115.780000001</v>
      </c>
      <c r="P118" s="16">
        <v>42243115.780000001</v>
      </c>
      <c r="Q118" s="16">
        <v>0</v>
      </c>
      <c r="R118" s="16">
        <v>42243115.780000001</v>
      </c>
      <c r="S118" s="17">
        <v>96.988071576692988</v>
      </c>
      <c r="T118" s="5"/>
    </row>
    <row r="119" spans="1:20" ht="12.75" customHeight="1">
      <c r="A119" s="40" t="s">
        <v>328</v>
      </c>
      <c r="B119" s="41"/>
      <c r="C119" s="41"/>
      <c r="D119" s="41"/>
      <c r="E119" s="41"/>
      <c r="F119" s="41"/>
      <c r="G119" s="35">
        <v>0</v>
      </c>
      <c r="H119" s="35">
        <v>0</v>
      </c>
      <c r="I119" s="35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3">
        <v>0</v>
      </c>
      <c r="P119" s="19">
        <v>0</v>
      </c>
      <c r="Q119" s="19">
        <v>0</v>
      </c>
      <c r="R119" s="13">
        <v>0</v>
      </c>
      <c r="S119" s="20">
        <v>0</v>
      </c>
      <c r="T119" s="5"/>
    </row>
    <row r="120" spans="1:20" ht="12.75" customHeight="1">
      <c r="A120" s="40" t="s">
        <v>329</v>
      </c>
      <c r="B120" s="41"/>
      <c r="C120" s="41"/>
      <c r="D120" s="41"/>
      <c r="E120" s="41"/>
      <c r="F120" s="41"/>
      <c r="G120" s="35">
        <v>43554960</v>
      </c>
      <c r="H120" s="35">
        <v>0</v>
      </c>
      <c r="I120" s="35">
        <v>43554960</v>
      </c>
      <c r="J120" s="19">
        <v>43554960</v>
      </c>
      <c r="K120" s="19">
        <v>0</v>
      </c>
      <c r="L120" s="19">
        <v>43554960</v>
      </c>
      <c r="M120" s="19">
        <v>42243115.780000001</v>
      </c>
      <c r="N120" s="19">
        <v>0</v>
      </c>
      <c r="O120" s="19">
        <v>42243115.780000001</v>
      </c>
      <c r="P120" s="19">
        <v>42243115.780000001</v>
      </c>
      <c r="Q120" s="19">
        <v>0</v>
      </c>
      <c r="R120" s="19">
        <v>42243115.780000001</v>
      </c>
      <c r="S120" s="21" t="s">
        <v>171</v>
      </c>
      <c r="T120" s="5"/>
    </row>
    <row r="121" spans="1:20" ht="15.2" customHeight="1">
      <c r="A121" s="40" t="s">
        <v>64</v>
      </c>
      <c r="B121" s="41"/>
      <c r="C121" s="41"/>
      <c r="D121" s="41"/>
      <c r="E121" s="41"/>
      <c r="F121" s="41"/>
      <c r="G121" s="28">
        <v>43554960</v>
      </c>
      <c r="H121" s="28">
        <v>0</v>
      </c>
      <c r="I121" s="28">
        <v>43554960</v>
      </c>
      <c r="J121" s="23">
        <v>43554960</v>
      </c>
      <c r="K121" s="23">
        <v>0</v>
      </c>
      <c r="L121" s="23">
        <v>43554960</v>
      </c>
      <c r="M121" s="23">
        <v>42243115.780000001</v>
      </c>
      <c r="N121" s="23">
        <v>0</v>
      </c>
      <c r="O121" s="23">
        <v>42243115.780000001</v>
      </c>
      <c r="P121" s="23">
        <v>42243115.780000001</v>
      </c>
      <c r="Q121" s="23">
        <v>0</v>
      </c>
      <c r="R121" s="23">
        <v>42243115.780000001</v>
      </c>
      <c r="S121" s="14">
        <v>96.988071576692988</v>
      </c>
      <c r="T121" s="5"/>
    </row>
    <row r="122" spans="1:20" ht="15.2" customHeight="1">
      <c r="A122" s="40" t="s">
        <v>172</v>
      </c>
      <c r="B122" s="41"/>
      <c r="C122" s="41"/>
      <c r="D122" s="41"/>
      <c r="E122" s="41"/>
      <c r="F122" s="41"/>
      <c r="G122" s="28">
        <v>43554960</v>
      </c>
      <c r="H122" s="28">
        <v>0</v>
      </c>
      <c r="I122" s="28">
        <v>43554960</v>
      </c>
      <c r="J122" s="23">
        <v>43554960</v>
      </c>
      <c r="K122" s="23">
        <v>0</v>
      </c>
      <c r="L122" s="23">
        <v>43554960</v>
      </c>
      <c r="M122" s="23">
        <v>42243115.780000001</v>
      </c>
      <c r="N122" s="23">
        <v>0</v>
      </c>
      <c r="O122" s="23">
        <v>42243115.780000001</v>
      </c>
      <c r="P122" s="23">
        <v>42243115.780000001</v>
      </c>
      <c r="Q122" s="23">
        <v>0</v>
      </c>
      <c r="R122" s="23">
        <v>42243115.780000001</v>
      </c>
      <c r="S122" s="14">
        <v>96.988071576692988</v>
      </c>
      <c r="T122" s="5"/>
    </row>
    <row r="123" spans="1:20" ht="15.2" customHeight="1">
      <c r="A123" s="42" t="s">
        <v>40</v>
      </c>
      <c r="B123" s="43"/>
      <c r="C123" s="43"/>
      <c r="D123" s="43"/>
      <c r="E123" s="43"/>
      <c r="F123" s="43"/>
      <c r="G123" s="27">
        <v>43554960</v>
      </c>
      <c r="H123" s="27">
        <v>0</v>
      </c>
      <c r="I123" s="27">
        <v>43554960</v>
      </c>
      <c r="J123" s="24">
        <v>43554960</v>
      </c>
      <c r="K123" s="24">
        <v>0</v>
      </c>
      <c r="L123" s="24">
        <v>43554960</v>
      </c>
      <c r="M123" s="24">
        <v>42243115.780000001</v>
      </c>
      <c r="N123" s="24">
        <v>0</v>
      </c>
      <c r="O123" s="24">
        <v>42243115.780000001</v>
      </c>
      <c r="P123" s="24">
        <v>42243115.780000001</v>
      </c>
      <c r="Q123" s="24">
        <v>0</v>
      </c>
      <c r="R123" s="24">
        <v>42243115.780000001</v>
      </c>
      <c r="S123" s="14">
        <v>96.988071576692988</v>
      </c>
      <c r="T123" s="5"/>
    </row>
    <row r="124" spans="1:20" ht="67.5">
      <c r="A124" s="18" t="s">
        <v>173</v>
      </c>
      <c r="B124" s="25" t="s">
        <v>43</v>
      </c>
      <c r="C124" s="25" t="s">
        <v>43</v>
      </c>
      <c r="D124" s="26" t="s">
        <v>174</v>
      </c>
      <c r="E124" s="18" t="s">
        <v>45</v>
      </c>
      <c r="F124" s="26" t="s">
        <v>56</v>
      </c>
      <c r="G124" s="28">
        <v>43554960</v>
      </c>
      <c r="H124" s="28">
        <v>0</v>
      </c>
      <c r="I124" s="28">
        <v>43554960</v>
      </c>
      <c r="J124" s="23">
        <v>43554960</v>
      </c>
      <c r="K124" s="23">
        <v>0</v>
      </c>
      <c r="L124" s="23">
        <v>43554960</v>
      </c>
      <c r="M124" s="23">
        <v>42243115.780000001</v>
      </c>
      <c r="N124" s="23">
        <v>0</v>
      </c>
      <c r="O124" s="23">
        <v>42243115.780000001</v>
      </c>
      <c r="P124" s="23">
        <v>42243115.780000001</v>
      </c>
      <c r="Q124" s="23">
        <v>0</v>
      </c>
      <c r="R124" s="23">
        <v>42243115.780000001</v>
      </c>
      <c r="S124" s="14">
        <v>96.988071576692988</v>
      </c>
      <c r="T124" s="5"/>
    </row>
    <row r="125" spans="1:20" ht="21.2" customHeight="1">
      <c r="A125" s="51" t="s">
        <v>175</v>
      </c>
      <c r="B125" s="52"/>
      <c r="C125" s="52"/>
      <c r="D125" s="52"/>
      <c r="E125" s="52"/>
      <c r="F125" s="52"/>
      <c r="G125" s="29">
        <v>102921525.59</v>
      </c>
      <c r="H125" s="29">
        <v>0</v>
      </c>
      <c r="I125" s="29">
        <v>102921525.59</v>
      </c>
      <c r="J125" s="16">
        <v>102921525.59</v>
      </c>
      <c r="K125" s="16">
        <v>0</v>
      </c>
      <c r="L125" s="16">
        <v>102921525.59</v>
      </c>
      <c r="M125" s="16">
        <v>71741392.790000007</v>
      </c>
      <c r="N125" s="16">
        <v>0</v>
      </c>
      <c r="O125" s="16">
        <v>71741392.790000007</v>
      </c>
      <c r="P125" s="16">
        <v>67939111.140000001</v>
      </c>
      <c r="Q125" s="16">
        <v>0</v>
      </c>
      <c r="R125" s="16">
        <v>67939111.140000001</v>
      </c>
      <c r="S125" s="17">
        <v>66.010594723054766</v>
      </c>
      <c r="T125" s="5"/>
    </row>
    <row r="126" spans="1:20" ht="12.75" customHeight="1">
      <c r="A126" s="40" t="s">
        <v>328</v>
      </c>
      <c r="B126" s="41"/>
      <c r="C126" s="41"/>
      <c r="D126" s="41"/>
      <c r="E126" s="41"/>
      <c r="F126" s="41"/>
      <c r="G126" s="35">
        <v>0</v>
      </c>
      <c r="H126" s="35">
        <v>0</v>
      </c>
      <c r="I126" s="35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3">
        <v>0</v>
      </c>
      <c r="P126" s="19">
        <v>0</v>
      </c>
      <c r="Q126" s="19">
        <v>0</v>
      </c>
      <c r="R126" s="13">
        <v>0</v>
      </c>
      <c r="S126" s="20">
        <v>0</v>
      </c>
      <c r="T126" s="5"/>
    </row>
    <row r="127" spans="1:20" ht="12.75" customHeight="1">
      <c r="A127" s="40" t="s">
        <v>329</v>
      </c>
      <c r="B127" s="41"/>
      <c r="C127" s="41"/>
      <c r="D127" s="41"/>
      <c r="E127" s="41"/>
      <c r="F127" s="41"/>
      <c r="G127" s="35">
        <v>102921525.59</v>
      </c>
      <c r="H127" s="35">
        <v>0</v>
      </c>
      <c r="I127" s="35">
        <v>102921525.59</v>
      </c>
      <c r="J127" s="19">
        <v>102921525.59</v>
      </c>
      <c r="K127" s="19">
        <v>0</v>
      </c>
      <c r="L127" s="19">
        <v>102921525.59</v>
      </c>
      <c r="M127" s="19">
        <v>71741392.790000007</v>
      </c>
      <c r="N127" s="19">
        <v>0</v>
      </c>
      <c r="O127" s="19">
        <v>71741392.790000007</v>
      </c>
      <c r="P127" s="19">
        <v>67939111.140000001</v>
      </c>
      <c r="Q127" s="19">
        <v>0</v>
      </c>
      <c r="R127" s="19">
        <v>67939111.140000001</v>
      </c>
      <c r="S127" s="21" t="s">
        <v>176</v>
      </c>
      <c r="T127" s="5"/>
    </row>
    <row r="128" spans="1:20" ht="15.2" customHeight="1">
      <c r="A128" s="40" t="s">
        <v>64</v>
      </c>
      <c r="B128" s="41"/>
      <c r="C128" s="41"/>
      <c r="D128" s="41"/>
      <c r="E128" s="41"/>
      <c r="F128" s="41"/>
      <c r="G128" s="28">
        <v>102921525.59</v>
      </c>
      <c r="H128" s="28">
        <v>0</v>
      </c>
      <c r="I128" s="28">
        <v>102921525.59</v>
      </c>
      <c r="J128" s="23">
        <v>102921525.59</v>
      </c>
      <c r="K128" s="23">
        <v>0</v>
      </c>
      <c r="L128" s="23">
        <v>102921525.59</v>
      </c>
      <c r="M128" s="23">
        <v>71741392.790000007</v>
      </c>
      <c r="N128" s="23">
        <v>0</v>
      </c>
      <c r="O128" s="23">
        <v>71741392.790000007</v>
      </c>
      <c r="P128" s="23">
        <v>67939111.140000001</v>
      </c>
      <c r="Q128" s="23">
        <v>0</v>
      </c>
      <c r="R128" s="23">
        <v>67939111.140000001</v>
      </c>
      <c r="S128" s="14">
        <v>66.010594723054766</v>
      </c>
      <c r="T128" s="5"/>
    </row>
    <row r="129" spans="1:20" ht="22.7" customHeight="1">
      <c r="A129" s="40" t="s">
        <v>177</v>
      </c>
      <c r="B129" s="41"/>
      <c r="C129" s="41"/>
      <c r="D129" s="41"/>
      <c r="E129" s="41"/>
      <c r="F129" s="41"/>
      <c r="G129" s="28">
        <v>102921525.59</v>
      </c>
      <c r="H129" s="28">
        <v>0</v>
      </c>
      <c r="I129" s="28">
        <v>102921525.59</v>
      </c>
      <c r="J129" s="23">
        <v>102921525.59</v>
      </c>
      <c r="K129" s="23">
        <v>0</v>
      </c>
      <c r="L129" s="23">
        <v>102921525.59</v>
      </c>
      <c r="M129" s="23">
        <v>71741392.790000007</v>
      </c>
      <c r="N129" s="23">
        <v>0</v>
      </c>
      <c r="O129" s="23">
        <v>71741392.790000007</v>
      </c>
      <c r="P129" s="23">
        <v>67939111.140000001</v>
      </c>
      <c r="Q129" s="23">
        <v>0</v>
      </c>
      <c r="R129" s="23">
        <v>67939111.140000001</v>
      </c>
      <c r="S129" s="14">
        <v>66.010594723054766</v>
      </c>
      <c r="T129" s="5"/>
    </row>
    <row r="130" spans="1:20" ht="15.2" customHeight="1">
      <c r="A130" s="42" t="s">
        <v>178</v>
      </c>
      <c r="B130" s="43"/>
      <c r="C130" s="43"/>
      <c r="D130" s="43"/>
      <c r="E130" s="43"/>
      <c r="F130" s="43"/>
      <c r="G130" s="27">
        <v>102921525.59</v>
      </c>
      <c r="H130" s="27">
        <v>0</v>
      </c>
      <c r="I130" s="27">
        <v>102921525.59</v>
      </c>
      <c r="J130" s="24">
        <v>102921525.59</v>
      </c>
      <c r="K130" s="24">
        <v>0</v>
      </c>
      <c r="L130" s="24">
        <v>102921525.59</v>
      </c>
      <c r="M130" s="24">
        <v>71741392.790000007</v>
      </c>
      <c r="N130" s="24">
        <v>0</v>
      </c>
      <c r="O130" s="24">
        <v>71741392.790000007</v>
      </c>
      <c r="P130" s="24">
        <v>67939111.140000001</v>
      </c>
      <c r="Q130" s="24">
        <v>0</v>
      </c>
      <c r="R130" s="24">
        <v>67939111.140000001</v>
      </c>
      <c r="S130" s="14">
        <v>66.010594723054766</v>
      </c>
      <c r="T130" s="5"/>
    </row>
    <row r="131" spans="1:20" ht="56.25">
      <c r="A131" s="18" t="s">
        <v>179</v>
      </c>
      <c r="B131" s="25" t="s">
        <v>43</v>
      </c>
      <c r="C131" s="25" t="s">
        <v>43</v>
      </c>
      <c r="D131" s="26" t="s">
        <v>180</v>
      </c>
      <c r="E131" s="18" t="s">
        <v>181</v>
      </c>
      <c r="F131" s="26" t="s">
        <v>71</v>
      </c>
      <c r="G131" s="28">
        <v>6030887.2000000002</v>
      </c>
      <c r="H131" s="28">
        <v>0</v>
      </c>
      <c r="I131" s="28">
        <v>6030887.2000000002</v>
      </c>
      <c r="J131" s="23">
        <v>6030887.2000000002</v>
      </c>
      <c r="K131" s="23">
        <v>0</v>
      </c>
      <c r="L131" s="23">
        <v>6030887.2000000002</v>
      </c>
      <c r="M131" s="23">
        <v>439867.2</v>
      </c>
      <c r="N131" s="23">
        <v>0</v>
      </c>
      <c r="O131" s="23">
        <v>439867.2</v>
      </c>
      <c r="P131" s="23">
        <v>439867.2</v>
      </c>
      <c r="Q131" s="23">
        <v>0</v>
      </c>
      <c r="R131" s="23">
        <v>439867.2</v>
      </c>
      <c r="S131" s="14">
        <v>7.2935736552990083</v>
      </c>
      <c r="T131" s="5"/>
    </row>
    <row r="132" spans="1:20" ht="78.75">
      <c r="A132" s="18" t="s">
        <v>182</v>
      </c>
      <c r="B132" s="25" t="s">
        <v>43</v>
      </c>
      <c r="C132" s="25" t="s">
        <v>43</v>
      </c>
      <c r="D132" s="26" t="s">
        <v>183</v>
      </c>
      <c r="E132" s="18" t="s">
        <v>181</v>
      </c>
      <c r="F132" s="26" t="s">
        <v>71</v>
      </c>
      <c r="G132" s="28">
        <v>5328555.5999999996</v>
      </c>
      <c r="H132" s="28">
        <v>0</v>
      </c>
      <c r="I132" s="28">
        <v>5328555.5999999996</v>
      </c>
      <c r="J132" s="23">
        <v>5328555.5999999996</v>
      </c>
      <c r="K132" s="23">
        <v>0</v>
      </c>
      <c r="L132" s="23">
        <v>5328555.5999999996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14">
        <v>0</v>
      </c>
      <c r="T132" s="5"/>
    </row>
    <row r="133" spans="1:20" ht="56.25">
      <c r="A133" s="18" t="s">
        <v>184</v>
      </c>
      <c r="B133" s="25" t="s">
        <v>43</v>
      </c>
      <c r="C133" s="25" t="s">
        <v>43</v>
      </c>
      <c r="D133" s="26" t="s">
        <v>185</v>
      </c>
      <c r="E133" s="18" t="s">
        <v>181</v>
      </c>
      <c r="F133" s="26" t="s">
        <v>71</v>
      </c>
      <c r="G133" s="28">
        <v>74692082.790000007</v>
      </c>
      <c r="H133" s="28">
        <v>0</v>
      </c>
      <c r="I133" s="28">
        <v>74692082.790000007</v>
      </c>
      <c r="J133" s="23">
        <v>74692082.790000007</v>
      </c>
      <c r="K133" s="23">
        <v>0</v>
      </c>
      <c r="L133" s="23">
        <v>74692082.790000007</v>
      </c>
      <c r="M133" s="23">
        <v>62051525.590000004</v>
      </c>
      <c r="N133" s="23">
        <v>0</v>
      </c>
      <c r="O133" s="23">
        <v>62051525.590000004</v>
      </c>
      <c r="P133" s="23">
        <v>58249243.939999998</v>
      </c>
      <c r="Q133" s="23">
        <v>0</v>
      </c>
      <c r="R133" s="23">
        <v>58249243.939999998</v>
      </c>
      <c r="S133" s="14">
        <v>77.985834327006586</v>
      </c>
      <c r="T133" s="5"/>
    </row>
    <row r="134" spans="1:20" ht="45">
      <c r="A134" s="18" t="s">
        <v>186</v>
      </c>
      <c r="B134" s="25" t="s">
        <v>43</v>
      </c>
      <c r="C134" s="25" t="s">
        <v>43</v>
      </c>
      <c r="D134" s="26" t="s">
        <v>187</v>
      </c>
      <c r="E134" s="18" t="s">
        <v>181</v>
      </c>
      <c r="F134" s="26" t="s">
        <v>125</v>
      </c>
      <c r="G134" s="28">
        <v>16870000</v>
      </c>
      <c r="H134" s="28">
        <v>0</v>
      </c>
      <c r="I134" s="28">
        <v>16870000</v>
      </c>
      <c r="J134" s="23">
        <v>16870000</v>
      </c>
      <c r="K134" s="23">
        <v>0</v>
      </c>
      <c r="L134" s="23">
        <v>16870000</v>
      </c>
      <c r="M134" s="23">
        <v>9250000</v>
      </c>
      <c r="N134" s="23">
        <v>0</v>
      </c>
      <c r="O134" s="23">
        <v>9250000</v>
      </c>
      <c r="P134" s="23">
        <v>9250000</v>
      </c>
      <c r="Q134" s="23">
        <v>0</v>
      </c>
      <c r="R134" s="23">
        <v>9250000</v>
      </c>
      <c r="S134" s="14">
        <v>54.831061055127442</v>
      </c>
      <c r="T134" s="5"/>
    </row>
    <row r="135" spans="1:20" ht="15.2" customHeight="1">
      <c r="A135" s="51" t="s">
        <v>188</v>
      </c>
      <c r="B135" s="52"/>
      <c r="C135" s="52"/>
      <c r="D135" s="52"/>
      <c r="E135" s="52"/>
      <c r="F135" s="52"/>
      <c r="G135" s="29">
        <v>2489160000</v>
      </c>
      <c r="H135" s="29">
        <v>479376700</v>
      </c>
      <c r="I135" s="29">
        <v>2009783300</v>
      </c>
      <c r="J135" s="16">
        <v>2489160000</v>
      </c>
      <c r="K135" s="16">
        <v>479376700</v>
      </c>
      <c r="L135" s="16">
        <v>2009783300</v>
      </c>
      <c r="M135" s="16">
        <v>1217825891.75</v>
      </c>
      <c r="N135" s="16">
        <v>287486727.45999998</v>
      </c>
      <c r="O135" s="16">
        <v>930339164.28999996</v>
      </c>
      <c r="P135" s="16">
        <v>1182084438.6900001</v>
      </c>
      <c r="Q135" s="16">
        <v>287459995.60000002</v>
      </c>
      <c r="R135" s="16">
        <v>914926100.52999997</v>
      </c>
      <c r="S135" s="17">
        <v>48.304893864998633</v>
      </c>
      <c r="T135" s="5"/>
    </row>
    <row r="136" spans="1:20" ht="12.75" customHeight="1">
      <c r="A136" s="40" t="s">
        <v>328</v>
      </c>
      <c r="B136" s="41"/>
      <c r="C136" s="41"/>
      <c r="D136" s="41"/>
      <c r="E136" s="41"/>
      <c r="F136" s="41"/>
      <c r="G136" s="35">
        <v>489160000</v>
      </c>
      <c r="H136" s="35">
        <v>479376700</v>
      </c>
      <c r="I136" s="35">
        <v>9783300</v>
      </c>
      <c r="J136" s="19">
        <v>489160000</v>
      </c>
      <c r="K136" s="19">
        <v>479376700</v>
      </c>
      <c r="L136" s="19">
        <v>9783300</v>
      </c>
      <c r="M136" s="19">
        <v>293353741.81</v>
      </c>
      <c r="N136" s="19">
        <v>287486727.45999998</v>
      </c>
      <c r="O136" s="13">
        <v>5867014.3499999996</v>
      </c>
      <c r="P136" s="19">
        <v>293326468.20999998</v>
      </c>
      <c r="Q136" s="19">
        <v>287459995.60000002</v>
      </c>
      <c r="R136" s="13">
        <v>5866472.6100000003</v>
      </c>
      <c r="S136" s="20">
        <v>59.965342262245485</v>
      </c>
      <c r="T136" s="5"/>
    </row>
    <row r="137" spans="1:20" ht="12.75" customHeight="1">
      <c r="A137" s="40" t="s">
        <v>329</v>
      </c>
      <c r="B137" s="41"/>
      <c r="C137" s="41"/>
      <c r="D137" s="41"/>
      <c r="E137" s="41"/>
      <c r="F137" s="41"/>
      <c r="G137" s="35">
        <v>2000000000</v>
      </c>
      <c r="H137" s="35">
        <v>0</v>
      </c>
      <c r="I137" s="35">
        <v>2000000000</v>
      </c>
      <c r="J137" s="19">
        <v>2000000000</v>
      </c>
      <c r="K137" s="19">
        <v>0</v>
      </c>
      <c r="L137" s="19">
        <v>2000000000</v>
      </c>
      <c r="M137" s="19">
        <v>924472149.94000006</v>
      </c>
      <c r="N137" s="19">
        <v>0</v>
      </c>
      <c r="O137" s="19">
        <v>924472149.94000006</v>
      </c>
      <c r="P137" s="19">
        <v>888757970.48000002</v>
      </c>
      <c r="Q137" s="19">
        <v>0</v>
      </c>
      <c r="R137" s="19">
        <v>909059627.91999996</v>
      </c>
      <c r="S137" s="21" t="s">
        <v>330</v>
      </c>
      <c r="T137" s="5"/>
    </row>
    <row r="138" spans="1:20" ht="15.2" customHeight="1">
      <c r="A138" s="40" t="s">
        <v>37</v>
      </c>
      <c r="B138" s="41"/>
      <c r="C138" s="41"/>
      <c r="D138" s="41"/>
      <c r="E138" s="41"/>
      <c r="F138" s="41"/>
      <c r="G138" s="28">
        <v>489160000</v>
      </c>
      <c r="H138" s="28">
        <v>479376700</v>
      </c>
      <c r="I138" s="28">
        <v>9783300</v>
      </c>
      <c r="J138" s="23">
        <v>489160000</v>
      </c>
      <c r="K138" s="23">
        <v>479376700</v>
      </c>
      <c r="L138" s="23">
        <v>9783300</v>
      </c>
      <c r="M138" s="23">
        <v>293353741.81</v>
      </c>
      <c r="N138" s="23">
        <v>287486727.45999998</v>
      </c>
      <c r="O138" s="23">
        <v>5867014.3499999996</v>
      </c>
      <c r="P138" s="23">
        <v>293326468.20999998</v>
      </c>
      <c r="Q138" s="23">
        <v>287459995.60000002</v>
      </c>
      <c r="R138" s="23">
        <v>5866472.6100000003</v>
      </c>
      <c r="S138" s="14">
        <v>59.965342262245485</v>
      </c>
      <c r="T138" s="5"/>
    </row>
    <row r="139" spans="1:20" ht="15.2" customHeight="1">
      <c r="A139" s="40" t="s">
        <v>189</v>
      </c>
      <c r="B139" s="41"/>
      <c r="C139" s="41"/>
      <c r="D139" s="41"/>
      <c r="E139" s="41"/>
      <c r="F139" s="41"/>
      <c r="G139" s="28">
        <v>489160000</v>
      </c>
      <c r="H139" s="28">
        <v>479376700</v>
      </c>
      <c r="I139" s="28">
        <v>9783300</v>
      </c>
      <c r="J139" s="23">
        <v>489160000</v>
      </c>
      <c r="K139" s="23">
        <v>479376700</v>
      </c>
      <c r="L139" s="23">
        <v>9783300</v>
      </c>
      <c r="M139" s="23">
        <v>293353741.81</v>
      </c>
      <c r="N139" s="23">
        <v>287486727.45999998</v>
      </c>
      <c r="O139" s="23">
        <v>5867014.3499999996</v>
      </c>
      <c r="P139" s="23">
        <v>293326468.20999998</v>
      </c>
      <c r="Q139" s="23">
        <v>287459995.60000002</v>
      </c>
      <c r="R139" s="23">
        <v>5866472.6100000003</v>
      </c>
      <c r="S139" s="14">
        <v>59.965342262245485</v>
      </c>
      <c r="T139" s="5"/>
    </row>
    <row r="140" spans="1:20" ht="15.2" customHeight="1">
      <c r="A140" s="40" t="s">
        <v>190</v>
      </c>
      <c r="B140" s="41"/>
      <c r="C140" s="41"/>
      <c r="D140" s="41"/>
      <c r="E140" s="41"/>
      <c r="F140" s="41"/>
      <c r="G140" s="28">
        <v>489160000</v>
      </c>
      <c r="H140" s="28">
        <v>479376700</v>
      </c>
      <c r="I140" s="28">
        <v>9783300</v>
      </c>
      <c r="J140" s="23">
        <v>489160000</v>
      </c>
      <c r="K140" s="23">
        <v>479376700</v>
      </c>
      <c r="L140" s="23">
        <v>9783300</v>
      </c>
      <c r="M140" s="23">
        <v>293353741.81</v>
      </c>
      <c r="N140" s="23">
        <v>287486727.45999998</v>
      </c>
      <c r="O140" s="23">
        <v>5867014.3499999996</v>
      </c>
      <c r="P140" s="23">
        <v>293326468.20999998</v>
      </c>
      <c r="Q140" s="23">
        <v>287459995.60000002</v>
      </c>
      <c r="R140" s="23">
        <v>5866472.6100000003</v>
      </c>
      <c r="S140" s="14">
        <v>59.965342262245485</v>
      </c>
      <c r="T140" s="5"/>
    </row>
    <row r="141" spans="1:20" ht="21.2" customHeight="1">
      <c r="A141" s="42" t="s">
        <v>191</v>
      </c>
      <c r="B141" s="43"/>
      <c r="C141" s="43"/>
      <c r="D141" s="43"/>
      <c r="E141" s="43"/>
      <c r="F141" s="43"/>
      <c r="G141" s="27">
        <v>489160000</v>
      </c>
      <c r="H141" s="27">
        <v>479376700</v>
      </c>
      <c r="I141" s="27">
        <v>9783300</v>
      </c>
      <c r="J141" s="24">
        <v>489160000</v>
      </c>
      <c r="K141" s="24">
        <v>479376700</v>
      </c>
      <c r="L141" s="24">
        <v>9783300</v>
      </c>
      <c r="M141" s="24">
        <v>293353741.81</v>
      </c>
      <c r="N141" s="24">
        <v>287486727.45999998</v>
      </c>
      <c r="O141" s="24">
        <v>5867014.3499999996</v>
      </c>
      <c r="P141" s="24">
        <v>293326468.20999998</v>
      </c>
      <c r="Q141" s="24">
        <v>287459995.60000002</v>
      </c>
      <c r="R141" s="24">
        <v>5866472.6100000003</v>
      </c>
      <c r="S141" s="14">
        <v>59.965342262245485</v>
      </c>
      <c r="T141" s="5"/>
    </row>
    <row r="142" spans="1:20" ht="45">
      <c r="A142" s="18" t="s">
        <v>192</v>
      </c>
      <c r="B142" s="25" t="s">
        <v>193</v>
      </c>
      <c r="C142" s="25" t="s">
        <v>43</v>
      </c>
      <c r="D142" s="26" t="s">
        <v>194</v>
      </c>
      <c r="E142" s="18" t="s">
        <v>195</v>
      </c>
      <c r="F142" s="26" t="s">
        <v>196</v>
      </c>
      <c r="G142" s="28">
        <v>332652.98</v>
      </c>
      <c r="H142" s="28">
        <v>326000</v>
      </c>
      <c r="I142" s="28">
        <v>6652.98</v>
      </c>
      <c r="J142" s="23">
        <v>332652.98</v>
      </c>
      <c r="K142" s="23">
        <v>326000</v>
      </c>
      <c r="L142" s="23">
        <v>6652.98</v>
      </c>
      <c r="M142" s="23">
        <v>332652.98</v>
      </c>
      <c r="N142" s="23">
        <v>326000</v>
      </c>
      <c r="O142" s="23">
        <v>6652.98</v>
      </c>
      <c r="P142" s="23">
        <v>332652.98</v>
      </c>
      <c r="Q142" s="23">
        <v>326000</v>
      </c>
      <c r="R142" s="23">
        <v>6652.98</v>
      </c>
      <c r="S142" s="14">
        <v>100</v>
      </c>
      <c r="T142" s="5"/>
    </row>
    <row r="143" spans="1:20" ht="45">
      <c r="A143" s="18" t="s">
        <v>197</v>
      </c>
      <c r="B143" s="25" t="s">
        <v>193</v>
      </c>
      <c r="C143" s="25" t="s">
        <v>43</v>
      </c>
      <c r="D143" s="26" t="s">
        <v>198</v>
      </c>
      <c r="E143" s="18" t="s">
        <v>195</v>
      </c>
      <c r="F143" s="26" t="s">
        <v>85</v>
      </c>
      <c r="G143" s="28">
        <v>50784784.780000001</v>
      </c>
      <c r="H143" s="28">
        <v>49769100</v>
      </c>
      <c r="I143" s="28">
        <v>1015684.78</v>
      </c>
      <c r="J143" s="23">
        <v>50784784.780000001</v>
      </c>
      <c r="K143" s="23">
        <v>49769100</v>
      </c>
      <c r="L143" s="23">
        <v>1015684.78</v>
      </c>
      <c r="M143" s="23">
        <v>20220403.420000002</v>
      </c>
      <c r="N143" s="23">
        <v>19815999.699999999</v>
      </c>
      <c r="O143" s="23">
        <v>404403.72</v>
      </c>
      <c r="P143" s="23">
        <v>20220403.420000002</v>
      </c>
      <c r="Q143" s="23">
        <v>19815999.699999999</v>
      </c>
      <c r="R143" s="23">
        <v>404403.72</v>
      </c>
      <c r="S143" s="14">
        <v>39.815869078888319</v>
      </c>
      <c r="T143" s="5"/>
    </row>
    <row r="144" spans="1:20" ht="56.25">
      <c r="A144" s="18" t="s">
        <v>199</v>
      </c>
      <c r="B144" s="25" t="s">
        <v>193</v>
      </c>
      <c r="C144" s="25" t="s">
        <v>43</v>
      </c>
      <c r="D144" s="26" t="s">
        <v>200</v>
      </c>
      <c r="E144" s="18" t="s">
        <v>201</v>
      </c>
      <c r="F144" s="26" t="s">
        <v>85</v>
      </c>
      <c r="G144" s="28">
        <v>56691325.130000003</v>
      </c>
      <c r="H144" s="28">
        <v>55557500</v>
      </c>
      <c r="I144" s="28">
        <v>1133825.1299999999</v>
      </c>
      <c r="J144" s="23">
        <v>56691325.130000003</v>
      </c>
      <c r="K144" s="23">
        <v>55557500</v>
      </c>
      <c r="L144" s="23">
        <v>1133825.1299999999</v>
      </c>
      <c r="M144" s="23">
        <v>3044264.54</v>
      </c>
      <c r="N144" s="23">
        <v>2983383.06</v>
      </c>
      <c r="O144" s="23">
        <v>60881.48</v>
      </c>
      <c r="P144" s="23">
        <v>3044264.54</v>
      </c>
      <c r="Q144" s="23">
        <v>2983379.32</v>
      </c>
      <c r="R144" s="23">
        <v>60885.22</v>
      </c>
      <c r="S144" s="14">
        <v>5.3698948349136959</v>
      </c>
      <c r="T144" s="5"/>
    </row>
    <row r="145" spans="1:20" ht="56.25">
      <c r="A145" s="18" t="s">
        <v>202</v>
      </c>
      <c r="B145" s="25" t="s">
        <v>193</v>
      </c>
      <c r="C145" s="25" t="s">
        <v>43</v>
      </c>
      <c r="D145" s="26" t="s">
        <v>203</v>
      </c>
      <c r="E145" s="18" t="s">
        <v>204</v>
      </c>
      <c r="F145" s="26" t="s">
        <v>108</v>
      </c>
      <c r="G145" s="28">
        <v>4385314.12</v>
      </c>
      <c r="H145" s="28">
        <v>4297600</v>
      </c>
      <c r="I145" s="28">
        <v>87714.12</v>
      </c>
      <c r="J145" s="23">
        <v>4385314.12</v>
      </c>
      <c r="K145" s="23">
        <v>4297600</v>
      </c>
      <c r="L145" s="23">
        <v>87714.12</v>
      </c>
      <c r="M145" s="23">
        <v>524405.84</v>
      </c>
      <c r="N145" s="23">
        <v>513916.78</v>
      </c>
      <c r="O145" s="23">
        <v>10489.06</v>
      </c>
      <c r="P145" s="23">
        <v>524405.82999999996</v>
      </c>
      <c r="Q145" s="23">
        <v>513916.77</v>
      </c>
      <c r="R145" s="23">
        <v>10489.06</v>
      </c>
      <c r="S145" s="14">
        <v>11.958227293419062</v>
      </c>
      <c r="T145" s="5"/>
    </row>
    <row r="146" spans="1:20" ht="45">
      <c r="A146" s="18" t="s">
        <v>205</v>
      </c>
      <c r="B146" s="25" t="s">
        <v>193</v>
      </c>
      <c r="C146" s="25" t="s">
        <v>43</v>
      </c>
      <c r="D146" s="26" t="s">
        <v>206</v>
      </c>
      <c r="E146" s="18" t="s">
        <v>207</v>
      </c>
      <c r="F146" s="26" t="s">
        <v>85</v>
      </c>
      <c r="G146" s="28">
        <v>36102545.020000003</v>
      </c>
      <c r="H146" s="28">
        <v>35380500</v>
      </c>
      <c r="I146" s="28">
        <v>722045.02</v>
      </c>
      <c r="J146" s="23">
        <v>36102545.020000003</v>
      </c>
      <c r="K146" s="23">
        <v>35380500</v>
      </c>
      <c r="L146" s="23">
        <v>722045.02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14">
        <v>0</v>
      </c>
      <c r="T146" s="5"/>
    </row>
    <row r="147" spans="1:20" ht="45">
      <c r="A147" s="18" t="s">
        <v>208</v>
      </c>
      <c r="B147" s="25" t="s">
        <v>193</v>
      </c>
      <c r="C147" s="25" t="s">
        <v>43</v>
      </c>
      <c r="D147" s="26" t="s">
        <v>209</v>
      </c>
      <c r="E147" s="18" t="s">
        <v>84</v>
      </c>
      <c r="F147" s="26" t="s">
        <v>85</v>
      </c>
      <c r="G147" s="28">
        <v>28725132.34</v>
      </c>
      <c r="H147" s="28">
        <v>28150700</v>
      </c>
      <c r="I147" s="28">
        <v>574432.34</v>
      </c>
      <c r="J147" s="23">
        <v>28725132.34</v>
      </c>
      <c r="K147" s="23">
        <v>28150700</v>
      </c>
      <c r="L147" s="23">
        <v>574432.34</v>
      </c>
      <c r="M147" s="23">
        <v>18764980.82</v>
      </c>
      <c r="N147" s="23">
        <v>18389727.129999999</v>
      </c>
      <c r="O147" s="23">
        <v>375253.69</v>
      </c>
      <c r="P147" s="23">
        <v>18764980.82</v>
      </c>
      <c r="Q147" s="23">
        <v>18389727.140000001</v>
      </c>
      <c r="R147" s="23">
        <v>375253.68</v>
      </c>
      <c r="S147" s="14">
        <v>65.326003020252756</v>
      </c>
      <c r="T147" s="5"/>
    </row>
    <row r="148" spans="1:20" ht="45">
      <c r="A148" s="18" t="s">
        <v>210</v>
      </c>
      <c r="B148" s="25" t="s">
        <v>193</v>
      </c>
      <c r="C148" s="25" t="s">
        <v>43</v>
      </c>
      <c r="D148" s="26" t="s">
        <v>211</v>
      </c>
      <c r="E148" s="18" t="s">
        <v>212</v>
      </c>
      <c r="F148" s="26" t="s">
        <v>85</v>
      </c>
      <c r="G148" s="28">
        <v>18617846.050000001</v>
      </c>
      <c r="H148" s="28">
        <v>18245300</v>
      </c>
      <c r="I148" s="28">
        <v>372546.05</v>
      </c>
      <c r="J148" s="23">
        <v>18617846.050000001</v>
      </c>
      <c r="K148" s="23">
        <v>18245300</v>
      </c>
      <c r="L148" s="23">
        <v>372546.05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14">
        <v>0</v>
      </c>
      <c r="T148" s="5"/>
    </row>
    <row r="149" spans="1:20" ht="45">
      <c r="A149" s="18" t="s">
        <v>213</v>
      </c>
      <c r="B149" s="25" t="s">
        <v>193</v>
      </c>
      <c r="C149" s="25" t="s">
        <v>43</v>
      </c>
      <c r="D149" s="26" t="s">
        <v>214</v>
      </c>
      <c r="E149" s="18" t="s">
        <v>215</v>
      </c>
      <c r="F149" s="26" t="s">
        <v>56</v>
      </c>
      <c r="G149" s="28">
        <v>170238975</v>
      </c>
      <c r="H149" s="28">
        <v>166834200</v>
      </c>
      <c r="I149" s="28">
        <v>3404775</v>
      </c>
      <c r="J149" s="23">
        <v>170238975</v>
      </c>
      <c r="K149" s="23">
        <v>166834200</v>
      </c>
      <c r="L149" s="23">
        <v>3404775</v>
      </c>
      <c r="M149" s="23">
        <v>128824992.77</v>
      </c>
      <c r="N149" s="23">
        <v>126248496.31999999</v>
      </c>
      <c r="O149" s="23">
        <v>2576496.4500000002</v>
      </c>
      <c r="P149" s="23">
        <v>128797719.18000001</v>
      </c>
      <c r="Q149" s="23">
        <v>126221768.2</v>
      </c>
      <c r="R149" s="23">
        <v>2575950.98</v>
      </c>
      <c r="S149" s="14">
        <v>75.657010493631091</v>
      </c>
      <c r="T149" s="5"/>
    </row>
    <row r="150" spans="1:20" ht="67.5">
      <c r="A150" s="18" t="s">
        <v>216</v>
      </c>
      <c r="B150" s="25" t="s">
        <v>193</v>
      </c>
      <c r="C150" s="25" t="s">
        <v>43</v>
      </c>
      <c r="D150" s="26" t="s">
        <v>217</v>
      </c>
      <c r="E150" s="18" t="s">
        <v>218</v>
      </c>
      <c r="F150" s="26" t="s">
        <v>125</v>
      </c>
      <c r="G150" s="28">
        <v>123281424.58</v>
      </c>
      <c r="H150" s="28">
        <v>120815800</v>
      </c>
      <c r="I150" s="28">
        <v>2465624.58</v>
      </c>
      <c r="J150" s="23">
        <v>123281424.58</v>
      </c>
      <c r="K150" s="23">
        <v>120815800</v>
      </c>
      <c r="L150" s="23">
        <v>2465624.58</v>
      </c>
      <c r="M150" s="23">
        <v>121642041.44</v>
      </c>
      <c r="N150" s="23">
        <v>119209204.47</v>
      </c>
      <c r="O150" s="23">
        <v>2432836.9700000002</v>
      </c>
      <c r="P150" s="23">
        <v>121642041.44</v>
      </c>
      <c r="Q150" s="23">
        <v>119209204.47</v>
      </c>
      <c r="R150" s="23">
        <v>2432836.9700000002</v>
      </c>
      <c r="S150" s="14">
        <v>98.670210742952463</v>
      </c>
      <c r="T150" s="5"/>
    </row>
    <row r="151" spans="1:20" ht="15.2" customHeight="1">
      <c r="A151" s="40" t="s">
        <v>64</v>
      </c>
      <c r="B151" s="41"/>
      <c r="C151" s="41"/>
      <c r="D151" s="41"/>
      <c r="E151" s="41"/>
      <c r="F151" s="41"/>
      <c r="G151" s="28">
        <v>2000000000</v>
      </c>
      <c r="H151" s="28">
        <v>0</v>
      </c>
      <c r="I151" s="28">
        <v>2000000000</v>
      </c>
      <c r="J151" s="23">
        <v>2000000000</v>
      </c>
      <c r="K151" s="23">
        <v>0</v>
      </c>
      <c r="L151" s="23">
        <v>2000000000</v>
      </c>
      <c r="M151" s="23">
        <v>924472149.94000006</v>
      </c>
      <c r="N151" s="23">
        <v>0</v>
      </c>
      <c r="O151" s="23">
        <v>924472149.94000006</v>
      </c>
      <c r="P151" s="23">
        <v>909059627.91999996</v>
      </c>
      <c r="Q151" s="23">
        <v>0</v>
      </c>
      <c r="R151" s="23">
        <v>909059627.91999996</v>
      </c>
      <c r="S151" s="14">
        <v>45.452981395999998</v>
      </c>
      <c r="T151" s="5"/>
    </row>
    <row r="152" spans="1:20" ht="22.7" customHeight="1">
      <c r="A152" s="40" t="s">
        <v>219</v>
      </c>
      <c r="B152" s="41"/>
      <c r="C152" s="41"/>
      <c r="D152" s="41"/>
      <c r="E152" s="41"/>
      <c r="F152" s="41"/>
      <c r="G152" s="28">
        <v>2000000000</v>
      </c>
      <c r="H152" s="28">
        <v>0</v>
      </c>
      <c r="I152" s="28">
        <v>2000000000</v>
      </c>
      <c r="J152" s="23">
        <v>2000000000</v>
      </c>
      <c r="K152" s="23">
        <v>0</v>
      </c>
      <c r="L152" s="23">
        <v>2000000000</v>
      </c>
      <c r="M152" s="23">
        <v>924472149.94000006</v>
      </c>
      <c r="N152" s="23">
        <v>0</v>
      </c>
      <c r="O152" s="23">
        <v>924472149.94000006</v>
      </c>
      <c r="P152" s="23">
        <v>909059627.91999996</v>
      </c>
      <c r="Q152" s="23">
        <v>0</v>
      </c>
      <c r="R152" s="23">
        <v>909059627.91999996</v>
      </c>
      <c r="S152" s="14">
        <v>45.452981395999998</v>
      </c>
      <c r="T152" s="5"/>
    </row>
    <row r="153" spans="1:20" ht="21.2" customHeight="1">
      <c r="A153" s="42" t="s">
        <v>191</v>
      </c>
      <c r="B153" s="43"/>
      <c r="C153" s="43"/>
      <c r="D153" s="43"/>
      <c r="E153" s="43"/>
      <c r="F153" s="43"/>
      <c r="G153" s="27">
        <v>2000000000</v>
      </c>
      <c r="H153" s="27">
        <v>0</v>
      </c>
      <c r="I153" s="27">
        <v>2000000000</v>
      </c>
      <c r="J153" s="24">
        <v>2000000000</v>
      </c>
      <c r="K153" s="24">
        <v>0</v>
      </c>
      <c r="L153" s="24">
        <v>2000000000</v>
      </c>
      <c r="M153" s="24">
        <v>924472149.94000006</v>
      </c>
      <c r="N153" s="24">
        <v>0</v>
      </c>
      <c r="O153" s="24">
        <v>924472149.94000006</v>
      </c>
      <c r="P153" s="24">
        <v>909059627.91999996</v>
      </c>
      <c r="Q153" s="24">
        <v>0</v>
      </c>
      <c r="R153" s="24">
        <v>909059627.91999996</v>
      </c>
      <c r="S153" s="14">
        <v>45.452981395999998</v>
      </c>
      <c r="T153" s="5"/>
    </row>
    <row r="154" spans="1:20" ht="33.75">
      <c r="A154" s="18" t="s">
        <v>220</v>
      </c>
      <c r="B154" s="25" t="s">
        <v>43</v>
      </c>
      <c r="C154" s="25" t="s">
        <v>43</v>
      </c>
      <c r="D154" s="26" t="s">
        <v>221</v>
      </c>
      <c r="E154" s="18" t="s">
        <v>99</v>
      </c>
      <c r="F154" s="26" t="s">
        <v>56</v>
      </c>
      <c r="G154" s="28">
        <v>495700000</v>
      </c>
      <c r="H154" s="28">
        <v>0</v>
      </c>
      <c r="I154" s="28">
        <v>495700000</v>
      </c>
      <c r="J154" s="23">
        <v>495700000</v>
      </c>
      <c r="K154" s="23">
        <v>0</v>
      </c>
      <c r="L154" s="23">
        <v>495700000</v>
      </c>
      <c r="M154" s="23">
        <v>211895145.83000001</v>
      </c>
      <c r="N154" s="23">
        <v>0</v>
      </c>
      <c r="O154" s="23">
        <v>211895145.83000001</v>
      </c>
      <c r="P154" s="23">
        <v>211895145.83000001</v>
      </c>
      <c r="Q154" s="23">
        <v>0</v>
      </c>
      <c r="R154" s="23">
        <v>211895145.83000001</v>
      </c>
      <c r="S154" s="14">
        <v>42.746650359088157</v>
      </c>
      <c r="T154" s="5"/>
    </row>
    <row r="155" spans="1:20" ht="33.75">
      <c r="A155" s="18" t="s">
        <v>222</v>
      </c>
      <c r="B155" s="25" t="s">
        <v>43</v>
      </c>
      <c r="C155" s="25" t="s">
        <v>43</v>
      </c>
      <c r="D155" s="26" t="s">
        <v>223</v>
      </c>
      <c r="E155" s="18" t="s">
        <v>99</v>
      </c>
      <c r="F155" s="26" t="s">
        <v>56</v>
      </c>
      <c r="G155" s="28">
        <v>273800000</v>
      </c>
      <c r="H155" s="28">
        <v>0</v>
      </c>
      <c r="I155" s="28">
        <v>273800000</v>
      </c>
      <c r="J155" s="23">
        <v>273800000</v>
      </c>
      <c r="K155" s="23">
        <v>0</v>
      </c>
      <c r="L155" s="23">
        <v>273800000</v>
      </c>
      <c r="M155" s="23">
        <v>135999373.53</v>
      </c>
      <c r="N155" s="23">
        <v>0</v>
      </c>
      <c r="O155" s="23">
        <v>135999373.53</v>
      </c>
      <c r="P155" s="23">
        <v>135999373.53</v>
      </c>
      <c r="Q155" s="23">
        <v>0</v>
      </c>
      <c r="R155" s="23">
        <v>135999373.53</v>
      </c>
      <c r="S155" s="14">
        <v>49.671064108838571</v>
      </c>
      <c r="T155" s="5"/>
    </row>
    <row r="156" spans="1:20" ht="45">
      <c r="A156" s="18" t="s">
        <v>224</v>
      </c>
      <c r="B156" s="25" t="s">
        <v>43</v>
      </c>
      <c r="C156" s="25" t="s">
        <v>43</v>
      </c>
      <c r="D156" s="26" t="s">
        <v>225</v>
      </c>
      <c r="E156" s="18" t="s">
        <v>84</v>
      </c>
      <c r="F156" s="26" t="s">
        <v>56</v>
      </c>
      <c r="G156" s="28">
        <v>47200000</v>
      </c>
      <c r="H156" s="28">
        <v>0</v>
      </c>
      <c r="I156" s="28">
        <v>47200000</v>
      </c>
      <c r="J156" s="23">
        <v>47200000</v>
      </c>
      <c r="K156" s="23">
        <v>0</v>
      </c>
      <c r="L156" s="23">
        <v>47200000</v>
      </c>
      <c r="M156" s="23">
        <v>23506537.82</v>
      </c>
      <c r="N156" s="23">
        <v>0</v>
      </c>
      <c r="O156" s="23">
        <v>23506537.82</v>
      </c>
      <c r="P156" s="23">
        <v>14306537.82</v>
      </c>
      <c r="Q156" s="23">
        <v>0</v>
      </c>
      <c r="R156" s="23">
        <v>14306537.82</v>
      </c>
      <c r="S156" s="14">
        <v>30.310461483050847</v>
      </c>
      <c r="T156" s="5"/>
    </row>
    <row r="157" spans="1:20" ht="56.25">
      <c r="A157" s="18" t="s">
        <v>226</v>
      </c>
      <c r="B157" s="25" t="s">
        <v>43</v>
      </c>
      <c r="C157" s="25" t="s">
        <v>43</v>
      </c>
      <c r="D157" s="26" t="s">
        <v>227</v>
      </c>
      <c r="E157" s="18" t="s">
        <v>228</v>
      </c>
      <c r="F157" s="26" t="s">
        <v>56</v>
      </c>
      <c r="G157" s="28">
        <v>35400000</v>
      </c>
      <c r="H157" s="28">
        <v>0</v>
      </c>
      <c r="I157" s="28">
        <v>35400000</v>
      </c>
      <c r="J157" s="23">
        <v>35400000</v>
      </c>
      <c r="K157" s="23">
        <v>0</v>
      </c>
      <c r="L157" s="23">
        <v>35400000</v>
      </c>
      <c r="M157" s="23">
        <v>2427381.17</v>
      </c>
      <c r="N157" s="23">
        <v>0</v>
      </c>
      <c r="O157" s="23">
        <v>2427381.17</v>
      </c>
      <c r="P157" s="23">
        <v>2222505.02</v>
      </c>
      <c r="Q157" s="23">
        <v>0</v>
      </c>
      <c r="R157" s="23">
        <v>2222505.02</v>
      </c>
      <c r="S157" s="14">
        <v>6.2782627683615821</v>
      </c>
      <c r="T157" s="5"/>
    </row>
    <row r="158" spans="1:20" ht="56.25">
      <c r="A158" s="18" t="s">
        <v>229</v>
      </c>
      <c r="B158" s="25" t="s">
        <v>43</v>
      </c>
      <c r="C158" s="25" t="s">
        <v>43</v>
      </c>
      <c r="D158" s="26" t="s">
        <v>230</v>
      </c>
      <c r="E158" s="18" t="s">
        <v>228</v>
      </c>
      <c r="F158" s="26" t="s">
        <v>56</v>
      </c>
      <c r="G158" s="28">
        <v>23600000</v>
      </c>
      <c r="H158" s="28">
        <v>0</v>
      </c>
      <c r="I158" s="28">
        <v>23600000</v>
      </c>
      <c r="J158" s="23">
        <v>23600000</v>
      </c>
      <c r="K158" s="23">
        <v>0</v>
      </c>
      <c r="L158" s="23">
        <v>23600000</v>
      </c>
      <c r="M158" s="23">
        <v>2039592.86</v>
      </c>
      <c r="N158" s="23">
        <v>0</v>
      </c>
      <c r="O158" s="23">
        <v>2039592.86</v>
      </c>
      <c r="P158" s="23">
        <v>1883852.76</v>
      </c>
      <c r="Q158" s="23">
        <v>0</v>
      </c>
      <c r="R158" s="23">
        <v>1883852.76</v>
      </c>
      <c r="S158" s="14">
        <v>7.9824269491525426</v>
      </c>
      <c r="T158" s="5"/>
    </row>
    <row r="159" spans="1:20" ht="56.25">
      <c r="A159" s="18" t="s">
        <v>231</v>
      </c>
      <c r="B159" s="25" t="s">
        <v>43</v>
      </c>
      <c r="C159" s="25" t="s">
        <v>43</v>
      </c>
      <c r="D159" s="26" t="s">
        <v>232</v>
      </c>
      <c r="E159" s="18" t="s">
        <v>228</v>
      </c>
      <c r="F159" s="26" t="s">
        <v>56</v>
      </c>
      <c r="G159" s="28">
        <v>147000000</v>
      </c>
      <c r="H159" s="28">
        <v>0</v>
      </c>
      <c r="I159" s="28">
        <v>147000000</v>
      </c>
      <c r="J159" s="23">
        <v>147000000</v>
      </c>
      <c r="K159" s="23">
        <v>0</v>
      </c>
      <c r="L159" s="23">
        <v>147000000</v>
      </c>
      <c r="M159" s="23">
        <v>65003007.189999998</v>
      </c>
      <c r="N159" s="23">
        <v>0</v>
      </c>
      <c r="O159" s="23">
        <v>65003007.189999998</v>
      </c>
      <c r="P159" s="23">
        <v>65003007.189999998</v>
      </c>
      <c r="Q159" s="23">
        <v>0</v>
      </c>
      <c r="R159" s="23">
        <v>65003007.189999998</v>
      </c>
      <c r="S159" s="14">
        <v>44.219732782312924</v>
      </c>
      <c r="T159" s="5"/>
    </row>
    <row r="160" spans="1:20" ht="45">
      <c r="A160" s="18" t="s">
        <v>233</v>
      </c>
      <c r="B160" s="25" t="s">
        <v>43</v>
      </c>
      <c r="C160" s="25" t="s">
        <v>43</v>
      </c>
      <c r="D160" s="26" t="s">
        <v>234</v>
      </c>
      <c r="E160" s="18" t="s">
        <v>235</v>
      </c>
      <c r="F160" s="26" t="s">
        <v>56</v>
      </c>
      <c r="G160" s="28">
        <v>168000000</v>
      </c>
      <c r="H160" s="28">
        <v>0</v>
      </c>
      <c r="I160" s="28">
        <v>168000000</v>
      </c>
      <c r="J160" s="23">
        <v>168000000</v>
      </c>
      <c r="K160" s="23">
        <v>0</v>
      </c>
      <c r="L160" s="23">
        <v>168000000</v>
      </c>
      <c r="M160" s="23">
        <v>85050783.079999998</v>
      </c>
      <c r="N160" s="23">
        <v>0</v>
      </c>
      <c r="O160" s="23">
        <v>85050783.079999998</v>
      </c>
      <c r="P160" s="23">
        <v>83907991.540000007</v>
      </c>
      <c r="Q160" s="23">
        <v>0</v>
      </c>
      <c r="R160" s="23">
        <v>83907991.540000007</v>
      </c>
      <c r="S160" s="14">
        <v>49.945233059523808</v>
      </c>
      <c r="T160" s="5"/>
    </row>
    <row r="161" spans="1:20" ht="45">
      <c r="A161" s="18" t="s">
        <v>236</v>
      </c>
      <c r="B161" s="25" t="s">
        <v>43</v>
      </c>
      <c r="C161" s="25" t="s">
        <v>43</v>
      </c>
      <c r="D161" s="26" t="s">
        <v>227</v>
      </c>
      <c r="E161" s="18" t="s">
        <v>235</v>
      </c>
      <c r="F161" s="26" t="s">
        <v>56</v>
      </c>
      <c r="G161" s="28">
        <v>35400000</v>
      </c>
      <c r="H161" s="28">
        <v>0</v>
      </c>
      <c r="I161" s="28">
        <v>35400000</v>
      </c>
      <c r="J161" s="23">
        <v>35400000</v>
      </c>
      <c r="K161" s="23">
        <v>0</v>
      </c>
      <c r="L161" s="23">
        <v>35400000</v>
      </c>
      <c r="M161" s="23">
        <v>17792565.780000001</v>
      </c>
      <c r="N161" s="23">
        <v>0</v>
      </c>
      <c r="O161" s="23">
        <v>17792565.780000001</v>
      </c>
      <c r="P161" s="23">
        <v>17575477.890000001</v>
      </c>
      <c r="Q161" s="23">
        <v>0</v>
      </c>
      <c r="R161" s="23">
        <v>17575477.890000001</v>
      </c>
      <c r="S161" s="14">
        <v>49.648242627118641</v>
      </c>
      <c r="T161" s="5"/>
    </row>
    <row r="162" spans="1:20" ht="45">
      <c r="A162" s="18" t="s">
        <v>237</v>
      </c>
      <c r="B162" s="25" t="s">
        <v>43</v>
      </c>
      <c r="C162" s="25" t="s">
        <v>43</v>
      </c>
      <c r="D162" s="26" t="s">
        <v>227</v>
      </c>
      <c r="E162" s="18" t="s">
        <v>235</v>
      </c>
      <c r="F162" s="26" t="s">
        <v>56</v>
      </c>
      <c r="G162" s="28">
        <v>35400000</v>
      </c>
      <c r="H162" s="28">
        <v>0</v>
      </c>
      <c r="I162" s="28">
        <v>35400000</v>
      </c>
      <c r="J162" s="23">
        <v>35400000</v>
      </c>
      <c r="K162" s="23">
        <v>0</v>
      </c>
      <c r="L162" s="23">
        <v>35400000</v>
      </c>
      <c r="M162" s="23">
        <v>17849395.699999999</v>
      </c>
      <c r="N162" s="23">
        <v>0</v>
      </c>
      <c r="O162" s="23">
        <v>17849395.699999999</v>
      </c>
      <c r="P162" s="23">
        <v>17603892.850000001</v>
      </c>
      <c r="Q162" s="23">
        <v>0</v>
      </c>
      <c r="R162" s="23">
        <v>17603892.850000001</v>
      </c>
      <c r="S162" s="14">
        <v>49.728510875706213</v>
      </c>
      <c r="T162" s="5"/>
    </row>
    <row r="163" spans="1:20" ht="45">
      <c r="A163" s="18" t="s">
        <v>238</v>
      </c>
      <c r="B163" s="25" t="s">
        <v>43</v>
      </c>
      <c r="C163" s="25" t="s">
        <v>43</v>
      </c>
      <c r="D163" s="26" t="s">
        <v>227</v>
      </c>
      <c r="E163" s="18" t="s">
        <v>235</v>
      </c>
      <c r="F163" s="26" t="s">
        <v>56</v>
      </c>
      <c r="G163" s="28">
        <v>53100000</v>
      </c>
      <c r="H163" s="28">
        <v>0</v>
      </c>
      <c r="I163" s="28">
        <v>53100000</v>
      </c>
      <c r="J163" s="23">
        <v>53100000</v>
      </c>
      <c r="K163" s="23">
        <v>0</v>
      </c>
      <c r="L163" s="23">
        <v>53100000</v>
      </c>
      <c r="M163" s="23">
        <v>17823637.82</v>
      </c>
      <c r="N163" s="23">
        <v>0</v>
      </c>
      <c r="O163" s="23">
        <v>17823637.82</v>
      </c>
      <c r="P163" s="23">
        <v>17591013.91</v>
      </c>
      <c r="Q163" s="23">
        <v>0</v>
      </c>
      <c r="R163" s="23">
        <v>17591013.91</v>
      </c>
      <c r="S163" s="14">
        <v>33.128086459510357</v>
      </c>
      <c r="T163" s="5"/>
    </row>
    <row r="164" spans="1:20" ht="45">
      <c r="A164" s="18" t="s">
        <v>239</v>
      </c>
      <c r="B164" s="25" t="s">
        <v>43</v>
      </c>
      <c r="C164" s="25" t="s">
        <v>43</v>
      </c>
      <c r="D164" s="26" t="s">
        <v>227</v>
      </c>
      <c r="E164" s="18" t="s">
        <v>235</v>
      </c>
      <c r="F164" s="26" t="s">
        <v>56</v>
      </c>
      <c r="G164" s="28">
        <v>35400000</v>
      </c>
      <c r="H164" s="28">
        <v>0</v>
      </c>
      <c r="I164" s="28">
        <v>35400000</v>
      </c>
      <c r="J164" s="23">
        <v>35400000</v>
      </c>
      <c r="K164" s="23">
        <v>0</v>
      </c>
      <c r="L164" s="23">
        <v>35400000</v>
      </c>
      <c r="M164" s="23">
        <v>17817122.280000001</v>
      </c>
      <c r="N164" s="23">
        <v>0</v>
      </c>
      <c r="O164" s="23">
        <v>17817122.280000001</v>
      </c>
      <c r="P164" s="23">
        <v>17587756.140000001</v>
      </c>
      <c r="Q164" s="23">
        <v>0</v>
      </c>
      <c r="R164" s="23">
        <v>17587756.140000001</v>
      </c>
      <c r="S164" s="14">
        <v>49.682926949152545</v>
      </c>
      <c r="T164" s="5"/>
    </row>
    <row r="165" spans="1:20" ht="45">
      <c r="A165" s="18" t="s">
        <v>240</v>
      </c>
      <c r="B165" s="25" t="s">
        <v>43</v>
      </c>
      <c r="C165" s="25" t="s">
        <v>43</v>
      </c>
      <c r="D165" s="26" t="s">
        <v>227</v>
      </c>
      <c r="E165" s="18" t="s">
        <v>235</v>
      </c>
      <c r="F165" s="26" t="s">
        <v>56</v>
      </c>
      <c r="G165" s="28">
        <v>35400000</v>
      </c>
      <c r="H165" s="28">
        <v>0</v>
      </c>
      <c r="I165" s="28">
        <v>35400000</v>
      </c>
      <c r="J165" s="23">
        <v>35400000</v>
      </c>
      <c r="K165" s="23">
        <v>0</v>
      </c>
      <c r="L165" s="23">
        <v>35400000</v>
      </c>
      <c r="M165" s="23">
        <v>17845727.16</v>
      </c>
      <c r="N165" s="23">
        <v>0</v>
      </c>
      <c r="O165" s="23">
        <v>17845727.16</v>
      </c>
      <c r="P165" s="23">
        <v>17602058.579999998</v>
      </c>
      <c r="Q165" s="23">
        <v>0</v>
      </c>
      <c r="R165" s="23">
        <v>17602058.579999998</v>
      </c>
      <c r="S165" s="14">
        <v>49.723329322033898</v>
      </c>
      <c r="T165" s="5"/>
    </row>
    <row r="166" spans="1:20" ht="45">
      <c r="A166" s="18" t="s">
        <v>241</v>
      </c>
      <c r="B166" s="25" t="s">
        <v>43</v>
      </c>
      <c r="C166" s="25" t="s">
        <v>43</v>
      </c>
      <c r="D166" s="26" t="s">
        <v>227</v>
      </c>
      <c r="E166" s="18" t="s">
        <v>235</v>
      </c>
      <c r="F166" s="26" t="s">
        <v>56</v>
      </c>
      <c r="G166" s="28">
        <v>35400000</v>
      </c>
      <c r="H166" s="28">
        <v>0</v>
      </c>
      <c r="I166" s="28">
        <v>35400000</v>
      </c>
      <c r="J166" s="23">
        <v>35400000</v>
      </c>
      <c r="K166" s="23">
        <v>0</v>
      </c>
      <c r="L166" s="23">
        <v>35400000</v>
      </c>
      <c r="M166" s="23">
        <v>17809367.440000001</v>
      </c>
      <c r="N166" s="23">
        <v>0</v>
      </c>
      <c r="O166" s="23">
        <v>17809367.440000001</v>
      </c>
      <c r="P166" s="23">
        <v>17583878.719999999</v>
      </c>
      <c r="Q166" s="23">
        <v>0</v>
      </c>
      <c r="R166" s="23">
        <v>17583878.719999999</v>
      </c>
      <c r="S166" s="14">
        <v>49.671973785310733</v>
      </c>
      <c r="T166" s="5"/>
    </row>
    <row r="167" spans="1:20" ht="45">
      <c r="A167" s="18" t="s">
        <v>242</v>
      </c>
      <c r="B167" s="25" t="s">
        <v>43</v>
      </c>
      <c r="C167" s="25" t="s">
        <v>43</v>
      </c>
      <c r="D167" s="26" t="s">
        <v>227</v>
      </c>
      <c r="E167" s="18" t="s">
        <v>235</v>
      </c>
      <c r="F167" s="26" t="s">
        <v>56</v>
      </c>
      <c r="G167" s="28">
        <v>35400000</v>
      </c>
      <c r="H167" s="28">
        <v>0</v>
      </c>
      <c r="I167" s="28">
        <v>35400000</v>
      </c>
      <c r="J167" s="23">
        <v>35400000</v>
      </c>
      <c r="K167" s="23">
        <v>0</v>
      </c>
      <c r="L167" s="23">
        <v>35400000</v>
      </c>
      <c r="M167" s="23">
        <v>17865187.02</v>
      </c>
      <c r="N167" s="23">
        <v>0</v>
      </c>
      <c r="O167" s="23">
        <v>17865187.02</v>
      </c>
      <c r="P167" s="23">
        <v>17611788.510000002</v>
      </c>
      <c r="Q167" s="23">
        <v>0</v>
      </c>
      <c r="R167" s="23">
        <v>17611788.510000002</v>
      </c>
      <c r="S167" s="14">
        <v>49.750815000000003</v>
      </c>
      <c r="T167" s="5"/>
    </row>
    <row r="168" spans="1:20" ht="45">
      <c r="A168" s="18" t="s">
        <v>243</v>
      </c>
      <c r="B168" s="25" t="s">
        <v>43</v>
      </c>
      <c r="C168" s="25" t="s">
        <v>43</v>
      </c>
      <c r="D168" s="26" t="s">
        <v>244</v>
      </c>
      <c r="E168" s="18" t="s">
        <v>235</v>
      </c>
      <c r="F168" s="26" t="s">
        <v>56</v>
      </c>
      <c r="G168" s="28">
        <v>53100000</v>
      </c>
      <c r="H168" s="28">
        <v>0</v>
      </c>
      <c r="I168" s="28">
        <v>53100000</v>
      </c>
      <c r="J168" s="23">
        <v>53100000</v>
      </c>
      <c r="K168" s="23">
        <v>0</v>
      </c>
      <c r="L168" s="23">
        <v>53100000</v>
      </c>
      <c r="M168" s="23">
        <v>26672053.760000002</v>
      </c>
      <c r="N168" s="23">
        <v>0</v>
      </c>
      <c r="O168" s="23">
        <v>26672053.760000002</v>
      </c>
      <c r="P168" s="23">
        <v>26370749.379999999</v>
      </c>
      <c r="Q168" s="23">
        <v>0</v>
      </c>
      <c r="R168" s="23">
        <v>26370749.379999999</v>
      </c>
      <c r="S168" s="14">
        <v>49.662428210922791</v>
      </c>
      <c r="T168" s="5"/>
    </row>
    <row r="169" spans="1:20" ht="45">
      <c r="A169" s="18" t="s">
        <v>245</v>
      </c>
      <c r="B169" s="25" t="s">
        <v>43</v>
      </c>
      <c r="C169" s="25" t="s">
        <v>43</v>
      </c>
      <c r="D169" s="26" t="s">
        <v>244</v>
      </c>
      <c r="E169" s="18" t="s">
        <v>235</v>
      </c>
      <c r="F169" s="26" t="s">
        <v>56</v>
      </c>
      <c r="G169" s="28">
        <v>35400000</v>
      </c>
      <c r="H169" s="28">
        <v>0</v>
      </c>
      <c r="I169" s="28">
        <v>35400000</v>
      </c>
      <c r="J169" s="23">
        <v>35400000</v>
      </c>
      <c r="K169" s="23">
        <v>0</v>
      </c>
      <c r="L169" s="23">
        <v>35400000</v>
      </c>
      <c r="M169" s="23">
        <v>17845021.640000001</v>
      </c>
      <c r="N169" s="23">
        <v>0</v>
      </c>
      <c r="O169" s="23">
        <v>17845021.640000001</v>
      </c>
      <c r="P169" s="23">
        <v>17601705.82</v>
      </c>
      <c r="Q169" s="23">
        <v>0</v>
      </c>
      <c r="R169" s="23">
        <v>17601705.82</v>
      </c>
      <c r="S169" s="14">
        <v>49.722332824858753</v>
      </c>
      <c r="T169" s="5"/>
    </row>
    <row r="170" spans="1:20" ht="45">
      <c r="A170" s="18" t="s">
        <v>246</v>
      </c>
      <c r="B170" s="25" t="s">
        <v>43</v>
      </c>
      <c r="C170" s="25" t="s">
        <v>43</v>
      </c>
      <c r="D170" s="26" t="s">
        <v>247</v>
      </c>
      <c r="E170" s="18" t="s">
        <v>235</v>
      </c>
      <c r="F170" s="26" t="s">
        <v>56</v>
      </c>
      <c r="G170" s="28">
        <v>53100000</v>
      </c>
      <c r="H170" s="28">
        <v>0</v>
      </c>
      <c r="I170" s="28">
        <v>53100000</v>
      </c>
      <c r="J170" s="23">
        <v>53100000</v>
      </c>
      <c r="K170" s="23">
        <v>0</v>
      </c>
      <c r="L170" s="23">
        <v>53100000</v>
      </c>
      <c r="M170" s="23">
        <v>26808178.82</v>
      </c>
      <c r="N170" s="23">
        <v>0</v>
      </c>
      <c r="O170" s="23">
        <v>26808178.82</v>
      </c>
      <c r="P170" s="23">
        <v>26438811.91</v>
      </c>
      <c r="Q170" s="23">
        <v>0</v>
      </c>
      <c r="R170" s="23">
        <v>26438811.91</v>
      </c>
      <c r="S170" s="14">
        <v>49.790606233521657</v>
      </c>
      <c r="T170" s="5"/>
    </row>
    <row r="171" spans="1:20" ht="45">
      <c r="A171" s="18" t="s">
        <v>248</v>
      </c>
      <c r="B171" s="25" t="s">
        <v>43</v>
      </c>
      <c r="C171" s="25" t="s">
        <v>43</v>
      </c>
      <c r="D171" s="26" t="s">
        <v>244</v>
      </c>
      <c r="E171" s="18" t="s">
        <v>235</v>
      </c>
      <c r="F171" s="26" t="s">
        <v>56</v>
      </c>
      <c r="G171" s="28">
        <v>53100000</v>
      </c>
      <c r="H171" s="28">
        <v>0</v>
      </c>
      <c r="I171" s="28">
        <v>53100000</v>
      </c>
      <c r="J171" s="23">
        <v>53100000</v>
      </c>
      <c r="K171" s="23">
        <v>0</v>
      </c>
      <c r="L171" s="23">
        <v>53100000</v>
      </c>
      <c r="M171" s="23">
        <v>26644966.760000002</v>
      </c>
      <c r="N171" s="23">
        <v>0</v>
      </c>
      <c r="O171" s="23">
        <v>26644966.760000002</v>
      </c>
      <c r="P171" s="23">
        <v>26357205.879999999</v>
      </c>
      <c r="Q171" s="23">
        <v>0</v>
      </c>
      <c r="R171" s="23">
        <v>26357205.879999999</v>
      </c>
      <c r="S171" s="14">
        <v>49.636922561205274</v>
      </c>
      <c r="T171" s="5"/>
    </row>
    <row r="172" spans="1:20" ht="45">
      <c r="A172" s="18" t="s">
        <v>249</v>
      </c>
      <c r="B172" s="25" t="s">
        <v>43</v>
      </c>
      <c r="C172" s="25" t="s">
        <v>43</v>
      </c>
      <c r="D172" s="26" t="s">
        <v>244</v>
      </c>
      <c r="E172" s="18" t="s">
        <v>235</v>
      </c>
      <c r="F172" s="26" t="s">
        <v>56</v>
      </c>
      <c r="G172" s="28">
        <v>53100000</v>
      </c>
      <c r="H172" s="28">
        <v>0</v>
      </c>
      <c r="I172" s="28">
        <v>53100000</v>
      </c>
      <c r="J172" s="23">
        <v>53100000</v>
      </c>
      <c r="K172" s="23">
        <v>0</v>
      </c>
      <c r="L172" s="23">
        <v>53100000</v>
      </c>
      <c r="M172" s="23">
        <v>26660766.719999999</v>
      </c>
      <c r="N172" s="23">
        <v>0</v>
      </c>
      <c r="O172" s="23">
        <v>26660766.719999999</v>
      </c>
      <c r="P172" s="23">
        <v>26365105.859999999</v>
      </c>
      <c r="Q172" s="23">
        <v>0</v>
      </c>
      <c r="R172" s="23">
        <v>26365105.859999999</v>
      </c>
      <c r="S172" s="14">
        <v>49.651800112994351</v>
      </c>
      <c r="T172" s="5"/>
    </row>
    <row r="173" spans="1:20" ht="45">
      <c r="A173" s="18" t="s">
        <v>250</v>
      </c>
      <c r="B173" s="25" t="s">
        <v>43</v>
      </c>
      <c r="C173" s="25" t="s">
        <v>43</v>
      </c>
      <c r="D173" s="26" t="s">
        <v>223</v>
      </c>
      <c r="E173" s="18" t="s">
        <v>235</v>
      </c>
      <c r="F173" s="26" t="s">
        <v>56</v>
      </c>
      <c r="G173" s="28">
        <v>296000000</v>
      </c>
      <c r="H173" s="28">
        <v>0</v>
      </c>
      <c r="I173" s="28">
        <v>296000000</v>
      </c>
      <c r="J173" s="23">
        <v>296000000</v>
      </c>
      <c r="K173" s="23">
        <v>0</v>
      </c>
      <c r="L173" s="23">
        <v>296000000</v>
      </c>
      <c r="M173" s="23">
        <v>149116337.56</v>
      </c>
      <c r="N173" s="23">
        <v>0</v>
      </c>
      <c r="O173" s="23">
        <v>149116337.56</v>
      </c>
      <c r="P173" s="23">
        <v>147551768.78</v>
      </c>
      <c r="Q173" s="23">
        <v>0</v>
      </c>
      <c r="R173" s="23">
        <v>147551768.78</v>
      </c>
      <c r="S173" s="14">
        <v>49.848570533783786</v>
      </c>
      <c r="T173" s="5"/>
    </row>
    <row r="174" spans="1:20" ht="15.2" customHeight="1">
      <c r="A174" s="51" t="s">
        <v>251</v>
      </c>
      <c r="B174" s="52"/>
      <c r="C174" s="52"/>
      <c r="D174" s="52"/>
      <c r="E174" s="52"/>
      <c r="F174" s="52"/>
      <c r="G174" s="29">
        <v>794622681.75999999</v>
      </c>
      <c r="H174" s="29">
        <v>0</v>
      </c>
      <c r="I174" s="29">
        <v>794622681.75999999</v>
      </c>
      <c r="J174" s="16">
        <v>794622681.75999999</v>
      </c>
      <c r="K174" s="16">
        <v>0</v>
      </c>
      <c r="L174" s="16">
        <v>794622681.75999999</v>
      </c>
      <c r="M174" s="16">
        <v>772967548.82000005</v>
      </c>
      <c r="N174" s="16">
        <v>0</v>
      </c>
      <c r="O174" s="16">
        <v>772967548.82000005</v>
      </c>
      <c r="P174" s="16">
        <v>772967548.82000005</v>
      </c>
      <c r="Q174" s="16">
        <v>0</v>
      </c>
      <c r="R174" s="16">
        <v>772967548.82000005</v>
      </c>
      <c r="S174" s="17">
        <v>97.274790483951918</v>
      </c>
      <c r="T174" s="5"/>
    </row>
    <row r="175" spans="1:20" ht="12.75" customHeight="1">
      <c r="A175" s="40" t="s">
        <v>328</v>
      </c>
      <c r="B175" s="41"/>
      <c r="C175" s="41"/>
      <c r="D175" s="41"/>
      <c r="E175" s="41"/>
      <c r="F175" s="41"/>
      <c r="G175" s="35">
        <v>0</v>
      </c>
      <c r="H175" s="35">
        <v>0</v>
      </c>
      <c r="I175" s="35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3">
        <v>0</v>
      </c>
      <c r="P175" s="19">
        <v>0</v>
      </c>
      <c r="Q175" s="19">
        <v>0</v>
      </c>
      <c r="R175" s="13">
        <v>0</v>
      </c>
      <c r="S175" s="20">
        <v>0</v>
      </c>
      <c r="T175" s="5"/>
    </row>
    <row r="176" spans="1:20" ht="12.75" customHeight="1">
      <c r="A176" s="40" t="s">
        <v>329</v>
      </c>
      <c r="B176" s="41"/>
      <c r="C176" s="41"/>
      <c r="D176" s="41"/>
      <c r="E176" s="41"/>
      <c r="F176" s="41"/>
      <c r="G176" s="35">
        <v>794622681.75999999</v>
      </c>
      <c r="H176" s="35">
        <v>0</v>
      </c>
      <c r="I176" s="35">
        <v>794622681.75999999</v>
      </c>
      <c r="J176" s="19">
        <v>794622681.75999999</v>
      </c>
      <c r="K176" s="19">
        <v>0</v>
      </c>
      <c r="L176" s="19">
        <v>794622681.75999999</v>
      </c>
      <c r="M176" s="19">
        <v>772967548.82000005</v>
      </c>
      <c r="N176" s="19">
        <v>0</v>
      </c>
      <c r="O176" s="19">
        <v>772967548.82000005</v>
      </c>
      <c r="P176" s="19">
        <v>772967548.82000005</v>
      </c>
      <c r="Q176" s="19">
        <v>0</v>
      </c>
      <c r="R176" s="19">
        <v>772967548.82000005</v>
      </c>
      <c r="S176" s="21" t="s">
        <v>252</v>
      </c>
      <c r="T176" s="5"/>
    </row>
    <row r="177" spans="1:20" ht="15.2" customHeight="1">
      <c r="A177" s="40" t="s">
        <v>64</v>
      </c>
      <c r="B177" s="41"/>
      <c r="C177" s="41"/>
      <c r="D177" s="41"/>
      <c r="E177" s="41"/>
      <c r="F177" s="41"/>
      <c r="G177" s="28">
        <v>794622681.75999999</v>
      </c>
      <c r="H177" s="28">
        <v>0</v>
      </c>
      <c r="I177" s="28">
        <v>794622681.75999999</v>
      </c>
      <c r="J177" s="23">
        <v>794622681.75999999</v>
      </c>
      <c r="K177" s="23">
        <v>0</v>
      </c>
      <c r="L177" s="23">
        <v>794622681.75999999</v>
      </c>
      <c r="M177" s="23">
        <v>772967548.82000005</v>
      </c>
      <c r="N177" s="23">
        <v>0</v>
      </c>
      <c r="O177" s="23">
        <v>772967548.82000005</v>
      </c>
      <c r="P177" s="23">
        <v>772967548.82000005</v>
      </c>
      <c r="Q177" s="23">
        <v>0</v>
      </c>
      <c r="R177" s="23">
        <v>772967548.82000005</v>
      </c>
      <c r="S177" s="14">
        <v>97.274790483951918</v>
      </c>
      <c r="T177" s="5"/>
    </row>
    <row r="178" spans="1:20" ht="22.7" customHeight="1">
      <c r="A178" s="40" t="s">
        <v>253</v>
      </c>
      <c r="B178" s="41"/>
      <c r="C178" s="41"/>
      <c r="D178" s="41"/>
      <c r="E178" s="41"/>
      <c r="F178" s="41"/>
      <c r="G178" s="28">
        <v>757909882</v>
      </c>
      <c r="H178" s="28">
        <v>0</v>
      </c>
      <c r="I178" s="28">
        <v>757909882</v>
      </c>
      <c r="J178" s="23">
        <v>757909882</v>
      </c>
      <c r="K178" s="23">
        <v>0</v>
      </c>
      <c r="L178" s="23">
        <v>757909882</v>
      </c>
      <c r="M178" s="23">
        <v>742158740.82000005</v>
      </c>
      <c r="N178" s="23">
        <v>0</v>
      </c>
      <c r="O178" s="23">
        <v>742158740.82000005</v>
      </c>
      <c r="P178" s="23">
        <v>742158740.82000005</v>
      </c>
      <c r="Q178" s="23">
        <v>0</v>
      </c>
      <c r="R178" s="23">
        <v>742158740.82000005</v>
      </c>
      <c r="S178" s="14">
        <v>97.921765957393859</v>
      </c>
      <c r="T178" s="5"/>
    </row>
    <row r="179" spans="1:20" ht="15.2" customHeight="1">
      <c r="A179" s="42" t="s">
        <v>254</v>
      </c>
      <c r="B179" s="43"/>
      <c r="C179" s="43"/>
      <c r="D179" s="43"/>
      <c r="E179" s="43"/>
      <c r="F179" s="43"/>
      <c r="G179" s="27">
        <v>757909882</v>
      </c>
      <c r="H179" s="27">
        <v>0</v>
      </c>
      <c r="I179" s="27">
        <v>757909882</v>
      </c>
      <c r="J179" s="24">
        <v>757909882</v>
      </c>
      <c r="K179" s="24">
        <v>0</v>
      </c>
      <c r="L179" s="24">
        <v>757909882</v>
      </c>
      <c r="M179" s="24">
        <v>742158740.82000005</v>
      </c>
      <c r="N179" s="24">
        <v>0</v>
      </c>
      <c r="O179" s="24">
        <v>742158740.82000005</v>
      </c>
      <c r="P179" s="24">
        <v>742158740.82000005</v>
      </c>
      <c r="Q179" s="24">
        <v>0</v>
      </c>
      <c r="R179" s="24">
        <v>742158740.82000005</v>
      </c>
      <c r="S179" s="14">
        <v>97.921765957393859</v>
      </c>
      <c r="T179" s="5"/>
    </row>
    <row r="180" spans="1:20" ht="33.75">
      <c r="A180" s="18" t="s">
        <v>255</v>
      </c>
      <c r="B180" s="25" t="s">
        <v>43</v>
      </c>
      <c r="C180" s="25" t="s">
        <v>256</v>
      </c>
      <c r="D180" s="26" t="s">
        <v>257</v>
      </c>
      <c r="E180" s="18" t="s">
        <v>99</v>
      </c>
      <c r="F180" s="26" t="s">
        <v>108</v>
      </c>
      <c r="G180" s="28">
        <v>600000000</v>
      </c>
      <c r="H180" s="28">
        <v>0</v>
      </c>
      <c r="I180" s="28">
        <v>600000000</v>
      </c>
      <c r="J180" s="23">
        <v>600000000</v>
      </c>
      <c r="K180" s="23">
        <v>0</v>
      </c>
      <c r="L180" s="23">
        <v>600000000</v>
      </c>
      <c r="M180" s="23">
        <v>593107981.04999995</v>
      </c>
      <c r="N180" s="23">
        <v>0</v>
      </c>
      <c r="O180" s="23">
        <v>593107981.04999995</v>
      </c>
      <c r="P180" s="23">
        <v>593107981.04999995</v>
      </c>
      <c r="Q180" s="23">
        <v>0</v>
      </c>
      <c r="R180" s="23">
        <v>593107981.04999995</v>
      </c>
      <c r="S180" s="14">
        <v>98.851330175000001</v>
      </c>
      <c r="T180" s="5"/>
    </row>
    <row r="181" spans="1:20" ht="33.75">
      <c r="A181" s="18" t="s">
        <v>258</v>
      </c>
      <c r="B181" s="25" t="s">
        <v>43</v>
      </c>
      <c r="C181" s="25" t="s">
        <v>256</v>
      </c>
      <c r="D181" s="26" t="s">
        <v>259</v>
      </c>
      <c r="E181" s="18" t="s">
        <v>99</v>
      </c>
      <c r="F181" s="26" t="s">
        <v>59</v>
      </c>
      <c r="G181" s="28">
        <v>153111000</v>
      </c>
      <c r="H181" s="28">
        <v>0</v>
      </c>
      <c r="I181" s="28">
        <v>153111000</v>
      </c>
      <c r="J181" s="23">
        <v>153111000</v>
      </c>
      <c r="K181" s="23">
        <v>0</v>
      </c>
      <c r="L181" s="23">
        <v>153111000</v>
      </c>
      <c r="M181" s="23">
        <v>149050759.77000001</v>
      </c>
      <c r="N181" s="23">
        <v>0</v>
      </c>
      <c r="O181" s="23">
        <v>149050759.77000001</v>
      </c>
      <c r="P181" s="23">
        <v>149050759.77000001</v>
      </c>
      <c r="Q181" s="23">
        <v>0</v>
      </c>
      <c r="R181" s="23">
        <v>149050759.77000001</v>
      </c>
      <c r="S181" s="14">
        <v>97.348172090836059</v>
      </c>
      <c r="T181" s="5"/>
    </row>
    <row r="182" spans="1:20" ht="33.75">
      <c r="A182" s="18" t="s">
        <v>260</v>
      </c>
      <c r="B182" s="25" t="s">
        <v>43</v>
      </c>
      <c r="C182" s="25" t="s">
        <v>256</v>
      </c>
      <c r="D182" s="26" t="s">
        <v>261</v>
      </c>
      <c r="E182" s="18" t="s">
        <v>99</v>
      </c>
      <c r="F182" s="26" t="s">
        <v>125</v>
      </c>
      <c r="G182" s="28">
        <v>4798882</v>
      </c>
      <c r="H182" s="28">
        <v>0</v>
      </c>
      <c r="I182" s="28">
        <v>4798882</v>
      </c>
      <c r="J182" s="23">
        <v>4798882</v>
      </c>
      <c r="K182" s="23">
        <v>0</v>
      </c>
      <c r="L182" s="23">
        <v>4798882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14">
        <v>0</v>
      </c>
      <c r="T182" s="5"/>
    </row>
    <row r="183" spans="1:20" ht="22.7" customHeight="1">
      <c r="A183" s="40" t="s">
        <v>262</v>
      </c>
      <c r="B183" s="41"/>
      <c r="C183" s="41"/>
      <c r="D183" s="41"/>
      <c r="E183" s="41"/>
      <c r="F183" s="41"/>
      <c r="G183" s="28">
        <v>36712799.759999998</v>
      </c>
      <c r="H183" s="28">
        <v>0</v>
      </c>
      <c r="I183" s="28">
        <v>36712799.759999998</v>
      </c>
      <c r="J183" s="23">
        <v>36712799.759999998</v>
      </c>
      <c r="K183" s="23">
        <v>0</v>
      </c>
      <c r="L183" s="23">
        <v>36712799.759999998</v>
      </c>
      <c r="M183" s="23">
        <v>30808808</v>
      </c>
      <c r="N183" s="23">
        <v>0</v>
      </c>
      <c r="O183" s="23">
        <v>30808808</v>
      </c>
      <c r="P183" s="23">
        <v>30808808</v>
      </c>
      <c r="Q183" s="23">
        <v>0</v>
      </c>
      <c r="R183" s="23">
        <v>30808808</v>
      </c>
      <c r="S183" s="14">
        <v>83.918437714923002</v>
      </c>
      <c r="T183" s="5"/>
    </row>
    <row r="184" spans="1:20" ht="15.2" customHeight="1">
      <c r="A184" s="42" t="s">
        <v>254</v>
      </c>
      <c r="B184" s="43"/>
      <c r="C184" s="43"/>
      <c r="D184" s="43"/>
      <c r="E184" s="43"/>
      <c r="F184" s="43"/>
      <c r="G184" s="27">
        <v>36712799.759999998</v>
      </c>
      <c r="H184" s="27">
        <v>0</v>
      </c>
      <c r="I184" s="27">
        <v>36712799.759999998</v>
      </c>
      <c r="J184" s="24">
        <v>36712799.759999998</v>
      </c>
      <c r="K184" s="24">
        <v>0</v>
      </c>
      <c r="L184" s="24">
        <v>36712799.759999998</v>
      </c>
      <c r="M184" s="24">
        <v>30808808</v>
      </c>
      <c r="N184" s="24">
        <v>0</v>
      </c>
      <c r="O184" s="24">
        <v>30808808</v>
      </c>
      <c r="P184" s="24">
        <v>30808808</v>
      </c>
      <c r="Q184" s="24">
        <v>0</v>
      </c>
      <c r="R184" s="24">
        <v>30808808</v>
      </c>
      <c r="S184" s="14">
        <v>83.918437714923002</v>
      </c>
      <c r="T184" s="5"/>
    </row>
    <row r="185" spans="1:20" ht="56.25">
      <c r="A185" s="18" t="s">
        <v>263</v>
      </c>
      <c r="B185" s="25" t="s">
        <v>43</v>
      </c>
      <c r="C185" s="25" t="s">
        <v>256</v>
      </c>
      <c r="D185" s="26" t="s">
        <v>130</v>
      </c>
      <c r="E185" s="18" t="s">
        <v>264</v>
      </c>
      <c r="F185" s="26" t="s">
        <v>56</v>
      </c>
      <c r="G185" s="28">
        <v>30808808</v>
      </c>
      <c r="H185" s="28">
        <v>0</v>
      </c>
      <c r="I185" s="28">
        <v>30808808</v>
      </c>
      <c r="J185" s="23">
        <v>30808808</v>
      </c>
      <c r="K185" s="23">
        <v>0</v>
      </c>
      <c r="L185" s="23">
        <v>30808808</v>
      </c>
      <c r="M185" s="23">
        <v>30808808</v>
      </c>
      <c r="N185" s="23">
        <v>0</v>
      </c>
      <c r="O185" s="23">
        <v>30808808</v>
      </c>
      <c r="P185" s="23">
        <v>30808808</v>
      </c>
      <c r="Q185" s="23">
        <v>0</v>
      </c>
      <c r="R185" s="23">
        <v>30808808</v>
      </c>
      <c r="S185" s="14">
        <v>100</v>
      </c>
      <c r="T185" s="5"/>
    </row>
    <row r="186" spans="1:20" ht="56.25">
      <c r="A186" s="18" t="s">
        <v>265</v>
      </c>
      <c r="B186" s="25" t="s">
        <v>43</v>
      </c>
      <c r="C186" s="25" t="s">
        <v>256</v>
      </c>
      <c r="D186" s="26" t="s">
        <v>70</v>
      </c>
      <c r="E186" s="18" t="s">
        <v>264</v>
      </c>
      <c r="F186" s="26" t="s">
        <v>56</v>
      </c>
      <c r="G186" s="28">
        <v>5903991.7599999998</v>
      </c>
      <c r="H186" s="28">
        <v>0</v>
      </c>
      <c r="I186" s="28">
        <v>5903991.7599999998</v>
      </c>
      <c r="J186" s="23">
        <v>5903991.7599999998</v>
      </c>
      <c r="K186" s="23">
        <v>0</v>
      </c>
      <c r="L186" s="23">
        <v>5903991.7599999998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14">
        <v>0</v>
      </c>
      <c r="T186" s="5"/>
    </row>
    <row r="187" spans="1:20" ht="15.2" customHeight="1">
      <c r="A187" s="51" t="s">
        <v>266</v>
      </c>
      <c r="B187" s="52"/>
      <c r="C187" s="52"/>
      <c r="D187" s="52"/>
      <c r="E187" s="52"/>
      <c r="F187" s="52"/>
      <c r="G187" s="29">
        <v>305383225.24000001</v>
      </c>
      <c r="H187" s="29">
        <v>270000000</v>
      </c>
      <c r="I187" s="29">
        <v>35383225.240000002</v>
      </c>
      <c r="J187" s="16">
        <v>305383225.24000001</v>
      </c>
      <c r="K187" s="16">
        <v>270000000</v>
      </c>
      <c r="L187" s="16">
        <v>35383225.240000002</v>
      </c>
      <c r="M187" s="16">
        <v>144446237.38999999</v>
      </c>
      <c r="N187" s="16">
        <v>127741471.78</v>
      </c>
      <c r="O187" s="16">
        <v>16704765.609999999</v>
      </c>
      <c r="P187" s="16">
        <v>144446237.38999999</v>
      </c>
      <c r="Q187" s="16">
        <v>127741471.77</v>
      </c>
      <c r="R187" s="16">
        <v>16704765.619999999</v>
      </c>
      <c r="S187" s="17">
        <v>47.299990782558545</v>
      </c>
      <c r="T187" s="5"/>
    </row>
    <row r="188" spans="1:20" ht="12.75" customHeight="1">
      <c r="A188" s="40" t="s">
        <v>328</v>
      </c>
      <c r="B188" s="41"/>
      <c r="C188" s="41"/>
      <c r="D188" s="41"/>
      <c r="E188" s="41"/>
      <c r="F188" s="41"/>
      <c r="G188" s="35">
        <v>0</v>
      </c>
      <c r="H188" s="35">
        <v>0</v>
      </c>
      <c r="I188" s="35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3">
        <v>0</v>
      </c>
      <c r="P188" s="19">
        <v>0</v>
      </c>
      <c r="Q188" s="19">
        <v>0</v>
      </c>
      <c r="R188" s="13">
        <v>0</v>
      </c>
      <c r="S188" s="20">
        <v>0</v>
      </c>
      <c r="T188" s="5"/>
    </row>
    <row r="189" spans="1:20" ht="12.75" customHeight="1">
      <c r="A189" s="40" t="s">
        <v>329</v>
      </c>
      <c r="B189" s="41"/>
      <c r="C189" s="41"/>
      <c r="D189" s="41"/>
      <c r="E189" s="41"/>
      <c r="F189" s="41"/>
      <c r="G189" s="35">
        <v>305383225.24000001</v>
      </c>
      <c r="H189" s="35">
        <v>270000000</v>
      </c>
      <c r="I189" s="35">
        <v>35383225.240000002</v>
      </c>
      <c r="J189" s="19">
        <v>305383225.24000001</v>
      </c>
      <c r="K189" s="19">
        <v>270000000</v>
      </c>
      <c r="L189" s="19">
        <v>35383225.240000002</v>
      </c>
      <c r="M189" s="19">
        <v>144446237.38999999</v>
      </c>
      <c r="N189" s="19">
        <v>127741471.78</v>
      </c>
      <c r="O189" s="19">
        <v>16704765.609999999</v>
      </c>
      <c r="P189" s="19">
        <v>144446237.38999999</v>
      </c>
      <c r="Q189" s="19">
        <v>127741471.77</v>
      </c>
      <c r="R189" s="19">
        <v>16704765.619999999</v>
      </c>
      <c r="S189" s="21" t="s">
        <v>267</v>
      </c>
      <c r="T189" s="5"/>
    </row>
    <row r="190" spans="1:20" ht="15.2" customHeight="1">
      <c r="A190" s="40" t="s">
        <v>64</v>
      </c>
      <c r="B190" s="41"/>
      <c r="C190" s="41"/>
      <c r="D190" s="41"/>
      <c r="E190" s="41"/>
      <c r="F190" s="41"/>
      <c r="G190" s="28">
        <v>305383225.24000001</v>
      </c>
      <c r="H190" s="28">
        <v>270000000</v>
      </c>
      <c r="I190" s="28">
        <v>35383225.240000002</v>
      </c>
      <c r="J190" s="23">
        <v>305383225.24000001</v>
      </c>
      <c r="K190" s="23">
        <v>270000000</v>
      </c>
      <c r="L190" s="23">
        <v>35383225.240000002</v>
      </c>
      <c r="M190" s="23">
        <v>144446237.38999999</v>
      </c>
      <c r="N190" s="23">
        <v>127741471.78</v>
      </c>
      <c r="O190" s="23">
        <v>16704765.609999999</v>
      </c>
      <c r="P190" s="23">
        <v>144446237.38999999</v>
      </c>
      <c r="Q190" s="23">
        <v>127741471.77</v>
      </c>
      <c r="R190" s="23">
        <v>16704765.619999999</v>
      </c>
      <c r="S190" s="14">
        <v>47.299990782558545</v>
      </c>
      <c r="T190" s="5"/>
    </row>
    <row r="191" spans="1:20" ht="15.2" customHeight="1">
      <c r="A191" s="40" t="s">
        <v>268</v>
      </c>
      <c r="B191" s="41"/>
      <c r="C191" s="41"/>
      <c r="D191" s="41"/>
      <c r="E191" s="41"/>
      <c r="F191" s="41"/>
      <c r="G191" s="28">
        <v>305383225.24000001</v>
      </c>
      <c r="H191" s="28">
        <v>270000000</v>
      </c>
      <c r="I191" s="28">
        <v>35383225.240000002</v>
      </c>
      <c r="J191" s="23">
        <v>305383225.24000001</v>
      </c>
      <c r="K191" s="23">
        <v>270000000</v>
      </c>
      <c r="L191" s="23">
        <v>35383225.240000002</v>
      </c>
      <c r="M191" s="23">
        <v>144446237.38999999</v>
      </c>
      <c r="N191" s="23">
        <v>127741471.78</v>
      </c>
      <c r="O191" s="23">
        <v>16704765.609999999</v>
      </c>
      <c r="P191" s="23">
        <v>144446237.38999999</v>
      </c>
      <c r="Q191" s="23">
        <v>127741471.77</v>
      </c>
      <c r="R191" s="23">
        <v>16704765.619999999</v>
      </c>
      <c r="S191" s="14">
        <v>47.299990782558545</v>
      </c>
      <c r="T191" s="5"/>
    </row>
    <row r="192" spans="1:20" ht="15.2" customHeight="1">
      <c r="A192" s="42" t="s">
        <v>40</v>
      </c>
      <c r="B192" s="43"/>
      <c r="C192" s="43"/>
      <c r="D192" s="43"/>
      <c r="E192" s="43"/>
      <c r="F192" s="43"/>
      <c r="G192" s="27">
        <v>305383225.24000001</v>
      </c>
      <c r="H192" s="27">
        <v>270000000</v>
      </c>
      <c r="I192" s="27">
        <v>35383225.240000002</v>
      </c>
      <c r="J192" s="24">
        <v>305383225.24000001</v>
      </c>
      <c r="K192" s="24">
        <v>270000000</v>
      </c>
      <c r="L192" s="24">
        <v>35383225.240000002</v>
      </c>
      <c r="M192" s="24">
        <v>144446237.38999999</v>
      </c>
      <c r="N192" s="24">
        <v>127741471.78</v>
      </c>
      <c r="O192" s="24">
        <v>16704765.609999999</v>
      </c>
      <c r="P192" s="24">
        <v>144446237.38999999</v>
      </c>
      <c r="Q192" s="24">
        <v>127741471.77</v>
      </c>
      <c r="R192" s="24">
        <v>16704765.619999999</v>
      </c>
      <c r="S192" s="14">
        <v>47.299990782558545</v>
      </c>
      <c r="T192" s="5"/>
    </row>
    <row r="193" spans="1:20" ht="67.5">
      <c r="A193" s="18" t="s">
        <v>269</v>
      </c>
      <c r="B193" s="25" t="s">
        <v>43</v>
      </c>
      <c r="C193" s="25" t="s">
        <v>43</v>
      </c>
      <c r="D193" s="26" t="s">
        <v>50</v>
      </c>
      <c r="E193" s="18" t="s">
        <v>45</v>
      </c>
      <c r="F193" s="26" t="s">
        <v>270</v>
      </c>
      <c r="G193" s="28">
        <v>302004452.89999998</v>
      </c>
      <c r="H193" s="28">
        <v>270000000</v>
      </c>
      <c r="I193" s="28">
        <v>32004452.899999999</v>
      </c>
      <c r="J193" s="23">
        <v>302004452.89999998</v>
      </c>
      <c r="K193" s="23">
        <v>270000000</v>
      </c>
      <c r="L193" s="23">
        <v>32004452.899999999</v>
      </c>
      <c r="M193" s="23">
        <v>143939421.53999999</v>
      </c>
      <c r="N193" s="23">
        <v>127741471.78</v>
      </c>
      <c r="O193" s="23">
        <v>16197949.76</v>
      </c>
      <c r="P193" s="23">
        <v>143939421.53999999</v>
      </c>
      <c r="Q193" s="23">
        <v>127741471.77</v>
      </c>
      <c r="R193" s="23">
        <v>16197949.77</v>
      </c>
      <c r="S193" s="14">
        <v>47.661357360072223</v>
      </c>
      <c r="T193" s="5"/>
    </row>
    <row r="194" spans="1:20" ht="67.5">
      <c r="A194" s="18" t="s">
        <v>271</v>
      </c>
      <c r="B194" s="25" t="s">
        <v>43</v>
      </c>
      <c r="C194" s="25" t="s">
        <v>43</v>
      </c>
      <c r="D194" s="26" t="s">
        <v>272</v>
      </c>
      <c r="E194" s="18" t="s">
        <v>45</v>
      </c>
      <c r="F194" s="26" t="s">
        <v>273</v>
      </c>
      <c r="G194" s="28">
        <v>3378772.34</v>
      </c>
      <c r="H194" s="28">
        <v>0</v>
      </c>
      <c r="I194" s="28">
        <v>3378772.34</v>
      </c>
      <c r="J194" s="23">
        <v>3378772.34</v>
      </c>
      <c r="K194" s="23">
        <v>0</v>
      </c>
      <c r="L194" s="23">
        <v>3378772.34</v>
      </c>
      <c r="M194" s="23">
        <v>506815.85</v>
      </c>
      <c r="N194" s="23">
        <v>0</v>
      </c>
      <c r="O194" s="23">
        <v>506815.85</v>
      </c>
      <c r="P194" s="23">
        <v>506815.85</v>
      </c>
      <c r="Q194" s="23">
        <v>0</v>
      </c>
      <c r="R194" s="23">
        <v>506815.85</v>
      </c>
      <c r="S194" s="14">
        <v>14.999999970403451</v>
      </c>
      <c r="T194" s="5"/>
    </row>
    <row r="195" spans="1:20" ht="15.2" customHeight="1">
      <c r="A195" s="51" t="s">
        <v>274</v>
      </c>
      <c r="B195" s="52"/>
      <c r="C195" s="52"/>
      <c r="D195" s="52"/>
      <c r="E195" s="52"/>
      <c r="F195" s="52"/>
      <c r="G195" s="29">
        <v>835003016.98000002</v>
      </c>
      <c r="H195" s="29">
        <v>744062000</v>
      </c>
      <c r="I195" s="29">
        <v>90941016.980000004</v>
      </c>
      <c r="J195" s="16">
        <v>835003016.98000002</v>
      </c>
      <c r="K195" s="16">
        <v>744062000</v>
      </c>
      <c r="L195" s="16">
        <v>90941016.980000004</v>
      </c>
      <c r="M195" s="16">
        <v>648509953.66999996</v>
      </c>
      <c r="N195" s="16">
        <v>604705447.92999995</v>
      </c>
      <c r="O195" s="16">
        <v>43804505.740000002</v>
      </c>
      <c r="P195" s="16">
        <v>612053569.63999999</v>
      </c>
      <c r="Q195" s="16">
        <v>569110827.89999998</v>
      </c>
      <c r="R195" s="16">
        <v>42942741.740000002</v>
      </c>
      <c r="S195" s="17">
        <v>73.29956385710399</v>
      </c>
      <c r="T195" s="5"/>
    </row>
    <row r="196" spans="1:20" ht="12.75" customHeight="1">
      <c r="A196" s="40" t="s">
        <v>328</v>
      </c>
      <c r="B196" s="41"/>
      <c r="C196" s="41"/>
      <c r="D196" s="41"/>
      <c r="E196" s="41"/>
      <c r="F196" s="41"/>
      <c r="G196" s="35">
        <v>0</v>
      </c>
      <c r="H196" s="35">
        <v>0</v>
      </c>
      <c r="I196" s="35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3">
        <v>0</v>
      </c>
      <c r="P196" s="19">
        <v>0</v>
      </c>
      <c r="Q196" s="19">
        <v>0</v>
      </c>
      <c r="R196" s="13">
        <v>0</v>
      </c>
      <c r="S196" s="20">
        <v>0</v>
      </c>
      <c r="T196" s="5"/>
    </row>
    <row r="197" spans="1:20" ht="12.75" customHeight="1">
      <c r="A197" s="40" t="s">
        <v>329</v>
      </c>
      <c r="B197" s="41"/>
      <c r="C197" s="41"/>
      <c r="D197" s="41"/>
      <c r="E197" s="41"/>
      <c r="F197" s="41"/>
      <c r="G197" s="35">
        <v>835003016.98000002</v>
      </c>
      <c r="H197" s="35">
        <v>744062000</v>
      </c>
      <c r="I197" s="35">
        <v>90941016.980000004</v>
      </c>
      <c r="J197" s="19">
        <v>835003016.98000002</v>
      </c>
      <c r="K197" s="19">
        <v>744062000</v>
      </c>
      <c r="L197" s="19">
        <v>90941016.980000004</v>
      </c>
      <c r="M197" s="19">
        <v>648509953.66999996</v>
      </c>
      <c r="N197" s="19">
        <v>604705447.92999995</v>
      </c>
      <c r="O197" s="19">
        <v>43804505.740000002</v>
      </c>
      <c r="P197" s="19">
        <v>612053569.63999999</v>
      </c>
      <c r="Q197" s="19">
        <v>569110827.89999998</v>
      </c>
      <c r="R197" s="19">
        <v>42942741.740000002</v>
      </c>
      <c r="S197" s="21" t="s">
        <v>275</v>
      </c>
      <c r="T197" s="5"/>
    </row>
    <row r="198" spans="1:20" ht="15.2" customHeight="1">
      <c r="A198" s="40" t="s">
        <v>276</v>
      </c>
      <c r="B198" s="41"/>
      <c r="C198" s="41"/>
      <c r="D198" s="41"/>
      <c r="E198" s="41"/>
      <c r="F198" s="41"/>
      <c r="G198" s="28">
        <v>835003016.98000002</v>
      </c>
      <c r="H198" s="28">
        <v>744062000</v>
      </c>
      <c r="I198" s="28">
        <v>90941016.980000004</v>
      </c>
      <c r="J198" s="23">
        <v>835003016.98000002</v>
      </c>
      <c r="K198" s="23">
        <v>744062000</v>
      </c>
      <c r="L198" s="23">
        <v>90941016.980000004</v>
      </c>
      <c r="M198" s="23">
        <v>648509953.66999996</v>
      </c>
      <c r="N198" s="23">
        <v>604705447.92999995</v>
      </c>
      <c r="O198" s="23">
        <v>43804505.740000002</v>
      </c>
      <c r="P198" s="23">
        <v>612053569.63999999</v>
      </c>
      <c r="Q198" s="23">
        <v>569110827.89999998</v>
      </c>
      <c r="R198" s="23">
        <v>42942741.740000002</v>
      </c>
      <c r="S198" s="14">
        <v>73.29956385710399</v>
      </c>
      <c r="T198" s="5"/>
    </row>
    <row r="199" spans="1:20" ht="15.2" customHeight="1">
      <c r="A199" s="40" t="s">
        <v>277</v>
      </c>
      <c r="B199" s="41"/>
      <c r="C199" s="41"/>
      <c r="D199" s="41"/>
      <c r="E199" s="41"/>
      <c r="F199" s="41"/>
      <c r="G199" s="28">
        <v>717836081.14999998</v>
      </c>
      <c r="H199" s="28">
        <v>629238400</v>
      </c>
      <c r="I199" s="28">
        <v>88597681.150000006</v>
      </c>
      <c r="J199" s="23">
        <v>717836081.14999998</v>
      </c>
      <c r="K199" s="23">
        <v>629238400</v>
      </c>
      <c r="L199" s="23">
        <v>88597681.150000006</v>
      </c>
      <c r="M199" s="23">
        <v>569371959.74000001</v>
      </c>
      <c r="N199" s="23">
        <v>527150211.54000002</v>
      </c>
      <c r="O199" s="23">
        <v>42221748.200000003</v>
      </c>
      <c r="P199" s="23">
        <v>532915575.72000003</v>
      </c>
      <c r="Q199" s="23">
        <v>491555591.52999997</v>
      </c>
      <c r="R199" s="23">
        <v>41359984.189999998</v>
      </c>
      <c r="S199" s="14">
        <v>74.239173777145538</v>
      </c>
      <c r="T199" s="5"/>
    </row>
    <row r="200" spans="1:20" ht="15.2" customHeight="1">
      <c r="A200" s="42" t="s">
        <v>40</v>
      </c>
      <c r="B200" s="43"/>
      <c r="C200" s="43"/>
      <c r="D200" s="43"/>
      <c r="E200" s="43"/>
      <c r="F200" s="43"/>
      <c r="G200" s="27">
        <v>717836081.14999998</v>
      </c>
      <c r="H200" s="27">
        <v>629238400</v>
      </c>
      <c r="I200" s="27">
        <v>88597681.150000006</v>
      </c>
      <c r="J200" s="24">
        <v>717836081.14999998</v>
      </c>
      <c r="K200" s="24">
        <v>629238400</v>
      </c>
      <c r="L200" s="24">
        <v>88597681.150000006</v>
      </c>
      <c r="M200" s="24">
        <v>569371959.74000001</v>
      </c>
      <c r="N200" s="24">
        <v>527150211.54000002</v>
      </c>
      <c r="O200" s="24">
        <v>42221748.200000003</v>
      </c>
      <c r="P200" s="24">
        <v>532915575.72000003</v>
      </c>
      <c r="Q200" s="24">
        <v>491555591.52999997</v>
      </c>
      <c r="R200" s="24">
        <v>41359984.189999998</v>
      </c>
      <c r="S200" s="14">
        <v>74.239173777145538</v>
      </c>
      <c r="T200" s="5"/>
    </row>
    <row r="201" spans="1:20" ht="56.25">
      <c r="A201" s="18" t="s">
        <v>278</v>
      </c>
      <c r="B201" s="25" t="s">
        <v>43</v>
      </c>
      <c r="C201" s="25" t="s">
        <v>43</v>
      </c>
      <c r="D201" s="26" t="s">
        <v>279</v>
      </c>
      <c r="E201" s="18" t="s">
        <v>228</v>
      </c>
      <c r="F201" s="26" t="s">
        <v>56</v>
      </c>
      <c r="G201" s="28">
        <v>54435330.560000002</v>
      </c>
      <c r="H201" s="28">
        <v>34330100</v>
      </c>
      <c r="I201" s="28">
        <v>20105230.559999999</v>
      </c>
      <c r="J201" s="23">
        <v>54435330.560000002</v>
      </c>
      <c r="K201" s="23">
        <v>34330100</v>
      </c>
      <c r="L201" s="23">
        <v>20105230.559999999</v>
      </c>
      <c r="M201" s="23">
        <v>36671597.630000003</v>
      </c>
      <c r="N201" s="23">
        <v>34330100</v>
      </c>
      <c r="O201" s="23">
        <v>2341497.63</v>
      </c>
      <c r="P201" s="23">
        <v>36671597.630000003</v>
      </c>
      <c r="Q201" s="23">
        <v>34330100</v>
      </c>
      <c r="R201" s="23">
        <v>2341497.63</v>
      </c>
      <c r="S201" s="14">
        <v>67.367272785419459</v>
      </c>
      <c r="T201" s="5"/>
    </row>
    <row r="202" spans="1:20" ht="56.25">
      <c r="A202" s="18" t="s">
        <v>280</v>
      </c>
      <c r="B202" s="25" t="s">
        <v>43</v>
      </c>
      <c r="C202" s="25" t="s">
        <v>43</v>
      </c>
      <c r="D202" s="26" t="s">
        <v>281</v>
      </c>
      <c r="E202" s="18" t="s">
        <v>228</v>
      </c>
      <c r="F202" s="26" t="s">
        <v>56</v>
      </c>
      <c r="G202" s="28">
        <v>54966700</v>
      </c>
      <c r="H202" s="28">
        <v>53867400</v>
      </c>
      <c r="I202" s="28">
        <v>1099300</v>
      </c>
      <c r="J202" s="23">
        <v>54966700</v>
      </c>
      <c r="K202" s="23">
        <v>53867400</v>
      </c>
      <c r="L202" s="23">
        <v>1099300</v>
      </c>
      <c r="M202" s="23">
        <v>41597689.590000004</v>
      </c>
      <c r="N202" s="23">
        <v>40765761.539999999</v>
      </c>
      <c r="O202" s="23">
        <v>831928.05</v>
      </c>
      <c r="P202" s="23">
        <v>41597689.579999998</v>
      </c>
      <c r="Q202" s="23">
        <v>40765761.539999999</v>
      </c>
      <c r="R202" s="23">
        <v>831928.04</v>
      </c>
      <c r="S202" s="14">
        <v>75.677982451193174</v>
      </c>
      <c r="T202" s="5"/>
    </row>
    <row r="203" spans="1:20" ht="67.5">
      <c r="A203" s="18" t="s">
        <v>282</v>
      </c>
      <c r="B203" s="25" t="s">
        <v>43</v>
      </c>
      <c r="C203" s="25" t="s">
        <v>43</v>
      </c>
      <c r="D203" s="26" t="s">
        <v>283</v>
      </c>
      <c r="E203" s="18" t="s">
        <v>45</v>
      </c>
      <c r="F203" s="26" t="s">
        <v>56</v>
      </c>
      <c r="G203" s="28">
        <v>118985490.59</v>
      </c>
      <c r="H203" s="28">
        <v>62044500</v>
      </c>
      <c r="I203" s="28">
        <v>56940990.590000004</v>
      </c>
      <c r="J203" s="23">
        <v>118985490.59</v>
      </c>
      <c r="K203" s="23">
        <v>62044500</v>
      </c>
      <c r="L203" s="23">
        <v>56940990.590000004</v>
      </c>
      <c r="M203" s="23">
        <v>92795072.519999996</v>
      </c>
      <c r="N203" s="23">
        <v>62044500</v>
      </c>
      <c r="O203" s="23">
        <v>30750572.52</v>
      </c>
      <c r="P203" s="23">
        <v>92795072.519999996</v>
      </c>
      <c r="Q203" s="23">
        <v>62044500</v>
      </c>
      <c r="R203" s="23">
        <v>30750572.52</v>
      </c>
      <c r="S203" s="14">
        <v>77.988561512725198</v>
      </c>
      <c r="T203" s="5"/>
    </row>
    <row r="204" spans="1:20" ht="45">
      <c r="A204" s="18" t="s">
        <v>284</v>
      </c>
      <c r="B204" s="25" t="s">
        <v>43</v>
      </c>
      <c r="C204" s="25" t="s">
        <v>43</v>
      </c>
      <c r="D204" s="26" t="s">
        <v>285</v>
      </c>
      <c r="E204" s="18" t="s">
        <v>235</v>
      </c>
      <c r="F204" s="26" t="s">
        <v>125</v>
      </c>
      <c r="G204" s="28">
        <v>219536230</v>
      </c>
      <c r="H204" s="28">
        <v>215145500</v>
      </c>
      <c r="I204" s="28">
        <v>4390730</v>
      </c>
      <c r="J204" s="23">
        <v>219536230</v>
      </c>
      <c r="K204" s="23">
        <v>215145500</v>
      </c>
      <c r="L204" s="23">
        <v>4390730</v>
      </c>
      <c r="M204" s="23">
        <v>219536230</v>
      </c>
      <c r="N204" s="23">
        <v>215145500</v>
      </c>
      <c r="O204" s="23">
        <v>4390730</v>
      </c>
      <c r="P204" s="23">
        <v>219536230</v>
      </c>
      <c r="Q204" s="23">
        <v>215145500</v>
      </c>
      <c r="R204" s="23">
        <v>4390730</v>
      </c>
      <c r="S204" s="14">
        <v>100</v>
      </c>
      <c r="T204" s="5"/>
    </row>
    <row r="205" spans="1:20" ht="45">
      <c r="A205" s="18" t="s">
        <v>286</v>
      </c>
      <c r="B205" s="25" t="s">
        <v>43</v>
      </c>
      <c r="C205" s="25" t="s">
        <v>43</v>
      </c>
      <c r="D205" s="26" t="s">
        <v>287</v>
      </c>
      <c r="E205" s="18" t="s">
        <v>235</v>
      </c>
      <c r="F205" s="26" t="s">
        <v>125</v>
      </c>
      <c r="G205" s="28">
        <v>87630410</v>
      </c>
      <c r="H205" s="28">
        <v>85877800</v>
      </c>
      <c r="I205" s="28">
        <v>1752610</v>
      </c>
      <c r="J205" s="23">
        <v>87630410</v>
      </c>
      <c r="K205" s="23">
        <v>85877800</v>
      </c>
      <c r="L205" s="23">
        <v>1752610</v>
      </c>
      <c r="M205" s="23">
        <v>87630410</v>
      </c>
      <c r="N205" s="23">
        <v>85877800</v>
      </c>
      <c r="O205" s="23">
        <v>1752610</v>
      </c>
      <c r="P205" s="23">
        <v>87630410</v>
      </c>
      <c r="Q205" s="23">
        <v>85877800</v>
      </c>
      <c r="R205" s="23">
        <v>1752610</v>
      </c>
      <c r="S205" s="14">
        <v>100</v>
      </c>
      <c r="T205" s="5"/>
    </row>
    <row r="206" spans="1:20" ht="56.25">
      <c r="A206" s="18" t="s">
        <v>288</v>
      </c>
      <c r="B206" s="25" t="s">
        <v>43</v>
      </c>
      <c r="C206" s="25" t="s">
        <v>43</v>
      </c>
      <c r="D206" s="26" t="s">
        <v>289</v>
      </c>
      <c r="E206" s="18" t="s">
        <v>111</v>
      </c>
      <c r="F206" s="26" t="s">
        <v>125</v>
      </c>
      <c r="G206" s="28">
        <v>182281920</v>
      </c>
      <c r="H206" s="28">
        <v>177973100</v>
      </c>
      <c r="I206" s="28">
        <v>4308820</v>
      </c>
      <c r="J206" s="23">
        <v>182281920</v>
      </c>
      <c r="K206" s="23">
        <v>177973100</v>
      </c>
      <c r="L206" s="23">
        <v>4308820</v>
      </c>
      <c r="M206" s="23">
        <v>91140960</v>
      </c>
      <c r="N206" s="23">
        <v>88986550</v>
      </c>
      <c r="O206" s="23">
        <v>2154410</v>
      </c>
      <c r="P206" s="23">
        <v>54684575.990000002</v>
      </c>
      <c r="Q206" s="23">
        <v>53391929.990000002</v>
      </c>
      <c r="R206" s="23">
        <v>1292646</v>
      </c>
      <c r="S206" s="14">
        <v>29.999999994513992</v>
      </c>
      <c r="T206" s="5"/>
    </row>
    <row r="207" spans="1:20" ht="15.2" customHeight="1">
      <c r="A207" s="40" t="s">
        <v>290</v>
      </c>
      <c r="B207" s="41"/>
      <c r="C207" s="41"/>
      <c r="D207" s="41"/>
      <c r="E207" s="41"/>
      <c r="F207" s="41"/>
      <c r="G207" s="28">
        <v>24353571.43</v>
      </c>
      <c r="H207" s="28">
        <v>23866500</v>
      </c>
      <c r="I207" s="28">
        <v>487071.43</v>
      </c>
      <c r="J207" s="23">
        <v>24353571.43</v>
      </c>
      <c r="K207" s="23">
        <v>23866500</v>
      </c>
      <c r="L207" s="23">
        <v>487071.43</v>
      </c>
      <c r="M207" s="23">
        <v>2435357.14</v>
      </c>
      <c r="N207" s="23">
        <v>2386650</v>
      </c>
      <c r="O207" s="23">
        <v>48707.14</v>
      </c>
      <c r="P207" s="23">
        <v>2435357.14</v>
      </c>
      <c r="Q207" s="23">
        <v>2386650</v>
      </c>
      <c r="R207" s="23">
        <v>48707.14</v>
      </c>
      <c r="S207" s="14">
        <v>9.9999999876814787</v>
      </c>
      <c r="T207" s="5"/>
    </row>
    <row r="208" spans="1:20" ht="15.2" customHeight="1">
      <c r="A208" s="42" t="s">
        <v>291</v>
      </c>
      <c r="B208" s="43"/>
      <c r="C208" s="43"/>
      <c r="D208" s="43"/>
      <c r="E208" s="43"/>
      <c r="F208" s="43"/>
      <c r="G208" s="27">
        <v>24353571.43</v>
      </c>
      <c r="H208" s="27">
        <v>23866500</v>
      </c>
      <c r="I208" s="27">
        <v>487071.43</v>
      </c>
      <c r="J208" s="24">
        <v>24353571.43</v>
      </c>
      <c r="K208" s="24">
        <v>23866500</v>
      </c>
      <c r="L208" s="24">
        <v>487071.43</v>
      </c>
      <c r="M208" s="24">
        <v>2435357.14</v>
      </c>
      <c r="N208" s="24">
        <v>2386650</v>
      </c>
      <c r="O208" s="24">
        <v>48707.14</v>
      </c>
      <c r="P208" s="24">
        <v>2435357.14</v>
      </c>
      <c r="Q208" s="24">
        <v>2386650</v>
      </c>
      <c r="R208" s="24">
        <v>48707.14</v>
      </c>
      <c r="S208" s="14">
        <v>9.9999999876814787</v>
      </c>
      <c r="T208" s="5"/>
    </row>
    <row r="209" spans="1:20" ht="45">
      <c r="A209" s="18" t="s">
        <v>292</v>
      </c>
      <c r="B209" s="25" t="s">
        <v>43</v>
      </c>
      <c r="C209" s="25" t="s">
        <v>43</v>
      </c>
      <c r="D209" s="26" t="s">
        <v>293</v>
      </c>
      <c r="E209" s="18" t="s">
        <v>294</v>
      </c>
      <c r="F209" s="26" t="s">
        <v>125</v>
      </c>
      <c r="G209" s="28">
        <v>24353571.43</v>
      </c>
      <c r="H209" s="28">
        <v>23866500</v>
      </c>
      <c r="I209" s="28">
        <v>487071.43</v>
      </c>
      <c r="J209" s="23">
        <v>24353571.43</v>
      </c>
      <c r="K209" s="23">
        <v>23866500</v>
      </c>
      <c r="L209" s="23">
        <v>487071.43</v>
      </c>
      <c r="M209" s="23">
        <v>2435357.14</v>
      </c>
      <c r="N209" s="23">
        <v>2386650</v>
      </c>
      <c r="O209" s="23">
        <v>48707.14</v>
      </c>
      <c r="P209" s="23">
        <v>2435357.14</v>
      </c>
      <c r="Q209" s="23">
        <v>2386650</v>
      </c>
      <c r="R209" s="23">
        <v>48707.14</v>
      </c>
      <c r="S209" s="14">
        <v>9.9999999876814787</v>
      </c>
      <c r="T209" s="5"/>
    </row>
    <row r="210" spans="1:20" ht="15.2" customHeight="1">
      <c r="A210" s="40" t="s">
        <v>295</v>
      </c>
      <c r="B210" s="41"/>
      <c r="C210" s="41"/>
      <c r="D210" s="41"/>
      <c r="E210" s="41"/>
      <c r="F210" s="41"/>
      <c r="G210" s="28">
        <v>92813364.400000006</v>
      </c>
      <c r="H210" s="28">
        <v>90957100</v>
      </c>
      <c r="I210" s="28">
        <v>1856264.4</v>
      </c>
      <c r="J210" s="23">
        <v>92813364.400000006</v>
      </c>
      <c r="K210" s="23">
        <v>90957100</v>
      </c>
      <c r="L210" s="23">
        <v>1856264.4</v>
      </c>
      <c r="M210" s="23">
        <v>76702636.790000007</v>
      </c>
      <c r="N210" s="23">
        <v>75168586.390000001</v>
      </c>
      <c r="O210" s="23">
        <v>1534050.4</v>
      </c>
      <c r="P210" s="23">
        <v>76702636.780000001</v>
      </c>
      <c r="Q210" s="23">
        <v>75168586.370000005</v>
      </c>
      <c r="R210" s="23">
        <v>1534050.41</v>
      </c>
      <c r="S210" s="14">
        <v>82.641801938600992</v>
      </c>
      <c r="T210" s="5"/>
    </row>
    <row r="211" spans="1:20" ht="15.2" customHeight="1">
      <c r="A211" s="42" t="s">
        <v>254</v>
      </c>
      <c r="B211" s="43"/>
      <c r="C211" s="43"/>
      <c r="D211" s="43"/>
      <c r="E211" s="43"/>
      <c r="F211" s="43"/>
      <c r="G211" s="27">
        <v>92813364.400000006</v>
      </c>
      <c r="H211" s="27">
        <v>90957100</v>
      </c>
      <c r="I211" s="27">
        <v>1856264.4</v>
      </c>
      <c r="J211" s="24">
        <v>92813364.400000006</v>
      </c>
      <c r="K211" s="24">
        <v>90957100</v>
      </c>
      <c r="L211" s="24">
        <v>1856264.4</v>
      </c>
      <c r="M211" s="24">
        <v>76702636.790000007</v>
      </c>
      <c r="N211" s="24">
        <v>75168586.390000001</v>
      </c>
      <c r="O211" s="24">
        <v>1534050.4</v>
      </c>
      <c r="P211" s="24">
        <v>76702636.780000001</v>
      </c>
      <c r="Q211" s="24">
        <v>75168586.370000005</v>
      </c>
      <c r="R211" s="24">
        <v>1534050.41</v>
      </c>
      <c r="S211" s="14">
        <v>82.641801938600992</v>
      </c>
      <c r="T211" s="5"/>
    </row>
    <row r="212" spans="1:20" ht="56.25">
      <c r="A212" s="18" t="s">
        <v>296</v>
      </c>
      <c r="B212" s="25" t="s">
        <v>43</v>
      </c>
      <c r="C212" s="25" t="s">
        <v>256</v>
      </c>
      <c r="D212" s="26" t="s">
        <v>297</v>
      </c>
      <c r="E212" s="18" t="s">
        <v>228</v>
      </c>
      <c r="F212" s="26" t="s">
        <v>125</v>
      </c>
      <c r="G212" s="28">
        <v>53109590</v>
      </c>
      <c r="H212" s="28">
        <v>52047400</v>
      </c>
      <c r="I212" s="28">
        <v>1062190</v>
      </c>
      <c r="J212" s="23">
        <v>53109590</v>
      </c>
      <c r="K212" s="23">
        <v>52047400</v>
      </c>
      <c r="L212" s="23">
        <v>1062190</v>
      </c>
      <c r="M212" s="23">
        <v>36998862.390000001</v>
      </c>
      <c r="N212" s="23">
        <v>36258886.390000001</v>
      </c>
      <c r="O212" s="23">
        <v>739976</v>
      </c>
      <c r="P212" s="23">
        <v>36998862.380000003</v>
      </c>
      <c r="Q212" s="23">
        <v>36258886.380000003</v>
      </c>
      <c r="R212" s="23">
        <v>739976</v>
      </c>
      <c r="S212" s="14">
        <v>69.665125225029982</v>
      </c>
      <c r="T212" s="5"/>
    </row>
    <row r="213" spans="1:20" ht="56.25">
      <c r="A213" s="18" t="s">
        <v>298</v>
      </c>
      <c r="B213" s="25" t="s">
        <v>43</v>
      </c>
      <c r="C213" s="25" t="s">
        <v>256</v>
      </c>
      <c r="D213" s="26" t="s">
        <v>299</v>
      </c>
      <c r="E213" s="18" t="s">
        <v>228</v>
      </c>
      <c r="F213" s="26" t="s">
        <v>125</v>
      </c>
      <c r="G213" s="28">
        <v>22612652.600000001</v>
      </c>
      <c r="H213" s="28">
        <v>22160400</v>
      </c>
      <c r="I213" s="28">
        <v>452252.6</v>
      </c>
      <c r="J213" s="23">
        <v>22612652.600000001</v>
      </c>
      <c r="K213" s="23">
        <v>22160400</v>
      </c>
      <c r="L213" s="23">
        <v>452252.6</v>
      </c>
      <c r="M213" s="23">
        <v>22612652.600000001</v>
      </c>
      <c r="N213" s="23">
        <v>22160400</v>
      </c>
      <c r="O213" s="23">
        <v>452252.6</v>
      </c>
      <c r="P213" s="23">
        <v>22612652.600000001</v>
      </c>
      <c r="Q213" s="23">
        <v>22160399.989999998</v>
      </c>
      <c r="R213" s="23">
        <v>452252.61</v>
      </c>
      <c r="S213" s="14">
        <v>100</v>
      </c>
      <c r="T213" s="5"/>
    </row>
    <row r="214" spans="1:20" ht="56.25">
      <c r="A214" s="18" t="s">
        <v>300</v>
      </c>
      <c r="B214" s="25" t="s">
        <v>43</v>
      </c>
      <c r="C214" s="25" t="s">
        <v>256</v>
      </c>
      <c r="D214" s="26" t="s">
        <v>301</v>
      </c>
      <c r="E214" s="18" t="s">
        <v>228</v>
      </c>
      <c r="F214" s="26" t="s">
        <v>125</v>
      </c>
      <c r="G214" s="28">
        <v>17091121.800000001</v>
      </c>
      <c r="H214" s="28">
        <v>16749300</v>
      </c>
      <c r="I214" s="28">
        <v>341821.8</v>
      </c>
      <c r="J214" s="23">
        <v>17091121.800000001</v>
      </c>
      <c r="K214" s="23">
        <v>16749300</v>
      </c>
      <c r="L214" s="23">
        <v>341821.8</v>
      </c>
      <c r="M214" s="23">
        <v>17091121.800000001</v>
      </c>
      <c r="N214" s="23">
        <v>16749300</v>
      </c>
      <c r="O214" s="23">
        <v>341821.8</v>
      </c>
      <c r="P214" s="23">
        <v>17091121.800000001</v>
      </c>
      <c r="Q214" s="23">
        <v>16749300</v>
      </c>
      <c r="R214" s="23">
        <v>341821.8</v>
      </c>
      <c r="S214" s="14">
        <v>100</v>
      </c>
      <c r="T214" s="5"/>
    </row>
    <row r="215" spans="1:20" ht="15.2" customHeight="1">
      <c r="A215" s="51" t="s">
        <v>302</v>
      </c>
      <c r="B215" s="52"/>
      <c r="C215" s="52"/>
      <c r="D215" s="52"/>
      <c r="E215" s="52"/>
      <c r="F215" s="52"/>
      <c r="G215" s="29">
        <f>601530900+14400000</f>
        <v>615930900</v>
      </c>
      <c r="H215" s="29">
        <f>541377800+14112000</f>
        <v>555489800</v>
      </c>
      <c r="I215" s="29">
        <f>60153100+288000</f>
        <v>60441100</v>
      </c>
      <c r="J215" s="16">
        <v>601530900</v>
      </c>
      <c r="K215" s="16">
        <v>541377800</v>
      </c>
      <c r="L215" s="16">
        <v>60153100</v>
      </c>
      <c r="M215" s="16">
        <v>3523484.46</v>
      </c>
      <c r="N215" s="16">
        <v>3171135.96</v>
      </c>
      <c r="O215" s="16">
        <v>352348.5</v>
      </c>
      <c r="P215" s="16">
        <v>3523484.46</v>
      </c>
      <c r="Q215" s="16">
        <v>3171135.96</v>
      </c>
      <c r="R215" s="16">
        <v>352348.5</v>
      </c>
      <c r="S215" s="17">
        <v>0.58575286157369477</v>
      </c>
      <c r="T215" s="5"/>
    </row>
    <row r="216" spans="1:20" ht="12.75" customHeight="1">
      <c r="A216" s="40" t="s">
        <v>328</v>
      </c>
      <c r="B216" s="41"/>
      <c r="C216" s="41"/>
      <c r="D216" s="41"/>
      <c r="E216" s="41"/>
      <c r="F216" s="41"/>
      <c r="G216" s="35">
        <v>0</v>
      </c>
      <c r="H216" s="35">
        <v>0</v>
      </c>
      <c r="I216" s="35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3">
        <v>0</v>
      </c>
      <c r="P216" s="19">
        <v>0</v>
      </c>
      <c r="Q216" s="19">
        <v>0</v>
      </c>
      <c r="R216" s="13">
        <v>0</v>
      </c>
      <c r="S216" s="20">
        <v>0</v>
      </c>
      <c r="T216" s="5"/>
    </row>
    <row r="217" spans="1:20" ht="12.75" customHeight="1">
      <c r="A217" s="40" t="s">
        <v>329</v>
      </c>
      <c r="B217" s="41"/>
      <c r="C217" s="41"/>
      <c r="D217" s="41"/>
      <c r="E217" s="41"/>
      <c r="F217" s="41"/>
      <c r="G217" s="35">
        <v>601530900</v>
      </c>
      <c r="H217" s="35">
        <v>541377800</v>
      </c>
      <c r="I217" s="35">
        <v>60153100</v>
      </c>
      <c r="J217" s="19">
        <v>601530900</v>
      </c>
      <c r="K217" s="19">
        <v>541377800</v>
      </c>
      <c r="L217" s="19">
        <v>60153100</v>
      </c>
      <c r="M217" s="19">
        <v>3523484.46</v>
      </c>
      <c r="N217" s="19">
        <v>3171135.96</v>
      </c>
      <c r="O217" s="19">
        <v>352348.5</v>
      </c>
      <c r="P217" s="19">
        <v>3523484.46</v>
      </c>
      <c r="Q217" s="19">
        <v>3171135.96</v>
      </c>
      <c r="R217" s="19">
        <v>352348.5</v>
      </c>
      <c r="S217" s="21" t="s">
        <v>303</v>
      </c>
      <c r="T217" s="5"/>
    </row>
    <row r="218" spans="1:20" ht="15.2" customHeight="1">
      <c r="A218" s="40" t="s">
        <v>276</v>
      </c>
      <c r="B218" s="41"/>
      <c r="C218" s="41"/>
      <c r="D218" s="41"/>
      <c r="E218" s="41"/>
      <c r="F218" s="41"/>
      <c r="G218" s="28">
        <v>601530900</v>
      </c>
      <c r="H218" s="28">
        <v>541377800</v>
      </c>
      <c r="I218" s="28">
        <v>60153100</v>
      </c>
      <c r="J218" s="23">
        <v>601530900</v>
      </c>
      <c r="K218" s="23">
        <v>541377800</v>
      </c>
      <c r="L218" s="23">
        <v>60153100</v>
      </c>
      <c r="M218" s="23">
        <v>3523484.46</v>
      </c>
      <c r="N218" s="23">
        <v>3171135.96</v>
      </c>
      <c r="O218" s="23">
        <v>352348.5</v>
      </c>
      <c r="P218" s="23">
        <v>3523484.46</v>
      </c>
      <c r="Q218" s="23">
        <v>3171135.96</v>
      </c>
      <c r="R218" s="23">
        <v>352348.5</v>
      </c>
      <c r="S218" s="14">
        <v>0.58575286157369477</v>
      </c>
      <c r="T218" s="5"/>
    </row>
    <row r="219" spans="1:20" ht="15.2" customHeight="1">
      <c r="A219" s="40" t="s">
        <v>304</v>
      </c>
      <c r="B219" s="41"/>
      <c r="C219" s="41"/>
      <c r="D219" s="41"/>
      <c r="E219" s="41"/>
      <c r="F219" s="41"/>
      <c r="G219" s="28">
        <v>601530900</v>
      </c>
      <c r="H219" s="28">
        <v>541377800</v>
      </c>
      <c r="I219" s="28">
        <v>60153100</v>
      </c>
      <c r="J219" s="23">
        <v>601530900</v>
      </c>
      <c r="K219" s="23">
        <v>541377800</v>
      </c>
      <c r="L219" s="23">
        <v>60153100</v>
      </c>
      <c r="M219" s="23">
        <v>3523484.46</v>
      </c>
      <c r="N219" s="23">
        <v>3171135.96</v>
      </c>
      <c r="O219" s="23">
        <v>352348.5</v>
      </c>
      <c r="P219" s="23">
        <v>3523484.46</v>
      </c>
      <c r="Q219" s="23">
        <v>3171135.96</v>
      </c>
      <c r="R219" s="23">
        <v>352348.5</v>
      </c>
      <c r="S219" s="14">
        <v>0.58575286157369477</v>
      </c>
      <c r="T219" s="5"/>
    </row>
    <row r="220" spans="1:20" ht="21.2" customHeight="1">
      <c r="A220" s="42" t="s">
        <v>191</v>
      </c>
      <c r="B220" s="43"/>
      <c r="C220" s="43"/>
      <c r="D220" s="43"/>
      <c r="E220" s="43"/>
      <c r="F220" s="43"/>
      <c r="G220" s="27">
        <v>601530900</v>
      </c>
      <c r="H220" s="27">
        <v>541377800</v>
      </c>
      <c r="I220" s="27">
        <v>60153100</v>
      </c>
      <c r="J220" s="24">
        <v>601530900</v>
      </c>
      <c r="K220" s="24">
        <v>541377800</v>
      </c>
      <c r="L220" s="24">
        <v>60153100</v>
      </c>
      <c r="M220" s="24">
        <v>3523484.46</v>
      </c>
      <c r="N220" s="24">
        <v>3171135.96</v>
      </c>
      <c r="O220" s="24">
        <v>352348.5</v>
      </c>
      <c r="P220" s="24">
        <v>3523484.46</v>
      </c>
      <c r="Q220" s="24">
        <v>3171135.96</v>
      </c>
      <c r="R220" s="24">
        <v>352348.5</v>
      </c>
      <c r="S220" s="14">
        <v>0.58575286157369477</v>
      </c>
      <c r="T220" s="5"/>
    </row>
    <row r="221" spans="1:20" ht="56.25">
      <c r="A221" s="18" t="s">
        <v>305</v>
      </c>
      <c r="B221" s="25" t="s">
        <v>43</v>
      </c>
      <c r="C221" s="25" t="s">
        <v>43</v>
      </c>
      <c r="D221" s="26" t="s">
        <v>306</v>
      </c>
      <c r="E221" s="18" t="s">
        <v>307</v>
      </c>
      <c r="F221" s="26" t="s">
        <v>51</v>
      </c>
      <c r="G221" s="28">
        <v>601530900</v>
      </c>
      <c r="H221" s="28">
        <v>541377800</v>
      </c>
      <c r="I221" s="28">
        <v>60153100</v>
      </c>
      <c r="J221" s="23">
        <v>601530900</v>
      </c>
      <c r="K221" s="23">
        <v>541377800</v>
      </c>
      <c r="L221" s="23">
        <v>60153100</v>
      </c>
      <c r="M221" s="23">
        <v>3523484.46</v>
      </c>
      <c r="N221" s="23">
        <v>3171135.96</v>
      </c>
      <c r="O221" s="23">
        <v>352348.5</v>
      </c>
      <c r="P221" s="23">
        <v>3523484.46</v>
      </c>
      <c r="Q221" s="23">
        <v>3171135.96</v>
      </c>
      <c r="R221" s="23">
        <v>352348.5</v>
      </c>
      <c r="S221" s="14">
        <v>0.58575286157369477</v>
      </c>
      <c r="T221" s="5"/>
    </row>
    <row r="222" spans="1:20">
      <c r="A222" s="42" t="s">
        <v>323</v>
      </c>
      <c r="B222" s="43"/>
      <c r="C222" s="43"/>
      <c r="D222" s="43"/>
      <c r="E222" s="43"/>
      <c r="F222" s="43"/>
      <c r="G222" s="30">
        <f>H222+I222</f>
        <v>14400000</v>
      </c>
      <c r="H222" s="30">
        <f>H223</f>
        <v>14112000</v>
      </c>
      <c r="I222" s="30">
        <f>I223</f>
        <v>288000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14"/>
      <c r="T222" s="5"/>
    </row>
    <row r="223" spans="1:20" ht="33.75">
      <c r="A223" s="18" t="s">
        <v>324</v>
      </c>
      <c r="B223" s="25" t="s">
        <v>43</v>
      </c>
      <c r="C223" s="25" t="s">
        <v>43</v>
      </c>
      <c r="D223" s="26" t="s">
        <v>325</v>
      </c>
      <c r="E223" s="18" t="s">
        <v>323</v>
      </c>
      <c r="F223" s="26" t="s">
        <v>125</v>
      </c>
      <c r="G223" s="28">
        <f>H223+I223</f>
        <v>14400000</v>
      </c>
      <c r="H223" s="28">
        <v>14112000</v>
      </c>
      <c r="I223" s="28">
        <v>288000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14"/>
      <c r="T223" s="5"/>
    </row>
    <row r="224" spans="1:20" ht="15.2" customHeight="1">
      <c r="A224" s="51" t="s">
        <v>308</v>
      </c>
      <c r="B224" s="52"/>
      <c r="C224" s="52"/>
      <c r="D224" s="52"/>
      <c r="E224" s="52"/>
      <c r="F224" s="52"/>
      <c r="G224" s="29">
        <v>75924438.219999999</v>
      </c>
      <c r="H224" s="29">
        <v>0</v>
      </c>
      <c r="I224" s="29">
        <v>75924438.219999999</v>
      </c>
      <c r="J224" s="16">
        <v>75924438.219999999</v>
      </c>
      <c r="K224" s="16">
        <v>0</v>
      </c>
      <c r="L224" s="16">
        <v>75924438.219999999</v>
      </c>
      <c r="M224" s="16">
        <v>75924438.219999999</v>
      </c>
      <c r="N224" s="16">
        <v>0</v>
      </c>
      <c r="O224" s="16">
        <v>75924438.219999999</v>
      </c>
      <c r="P224" s="16">
        <v>75924438.219999999</v>
      </c>
      <c r="Q224" s="16">
        <v>0</v>
      </c>
      <c r="R224" s="16">
        <v>75924438.219999999</v>
      </c>
      <c r="S224" s="17">
        <v>100</v>
      </c>
      <c r="T224" s="5"/>
    </row>
    <row r="225" spans="1:20" ht="12.75" customHeight="1">
      <c r="A225" s="40" t="s">
        <v>328</v>
      </c>
      <c r="B225" s="41"/>
      <c r="C225" s="41"/>
      <c r="D225" s="41"/>
      <c r="E225" s="41"/>
      <c r="F225" s="41"/>
      <c r="G225" s="35">
        <v>0</v>
      </c>
      <c r="H225" s="35">
        <v>0</v>
      </c>
      <c r="I225" s="35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3">
        <v>0</v>
      </c>
      <c r="P225" s="19">
        <v>0</v>
      </c>
      <c r="Q225" s="19">
        <v>0</v>
      </c>
      <c r="R225" s="13">
        <v>0</v>
      </c>
      <c r="S225" s="20">
        <v>0</v>
      </c>
      <c r="T225" s="5"/>
    </row>
    <row r="226" spans="1:20" ht="12.75" customHeight="1">
      <c r="A226" s="40" t="s">
        <v>329</v>
      </c>
      <c r="B226" s="41"/>
      <c r="C226" s="41"/>
      <c r="D226" s="41"/>
      <c r="E226" s="41"/>
      <c r="F226" s="41"/>
      <c r="G226" s="35">
        <v>75924438.219999999</v>
      </c>
      <c r="H226" s="35">
        <v>0</v>
      </c>
      <c r="I226" s="35">
        <v>75924438.219999999</v>
      </c>
      <c r="J226" s="19">
        <v>75924438.219999999</v>
      </c>
      <c r="K226" s="19">
        <v>0</v>
      </c>
      <c r="L226" s="19">
        <v>75924438.219999999</v>
      </c>
      <c r="M226" s="19">
        <v>75924438.219999999</v>
      </c>
      <c r="N226" s="19">
        <v>0</v>
      </c>
      <c r="O226" s="19">
        <v>75924438.219999999</v>
      </c>
      <c r="P226" s="19">
        <v>75924438.219999999</v>
      </c>
      <c r="Q226" s="19">
        <v>0</v>
      </c>
      <c r="R226" s="19">
        <v>75924438.219999999</v>
      </c>
      <c r="S226" s="21" t="s">
        <v>144</v>
      </c>
      <c r="T226" s="5"/>
    </row>
    <row r="227" spans="1:20" ht="15.2" customHeight="1">
      <c r="A227" s="40" t="s">
        <v>64</v>
      </c>
      <c r="B227" s="41"/>
      <c r="C227" s="41"/>
      <c r="D227" s="41"/>
      <c r="E227" s="41"/>
      <c r="F227" s="41"/>
      <c r="G227" s="28">
        <v>75924438.219999999</v>
      </c>
      <c r="H227" s="28">
        <v>0</v>
      </c>
      <c r="I227" s="28">
        <v>75924438.219999999</v>
      </c>
      <c r="J227" s="23">
        <v>75924438.219999999</v>
      </c>
      <c r="K227" s="23">
        <v>0</v>
      </c>
      <c r="L227" s="23">
        <v>75924438.219999999</v>
      </c>
      <c r="M227" s="23">
        <v>75924438.219999999</v>
      </c>
      <c r="N227" s="23">
        <v>0</v>
      </c>
      <c r="O227" s="23">
        <v>75924438.219999999</v>
      </c>
      <c r="P227" s="23">
        <v>75924438.219999999</v>
      </c>
      <c r="Q227" s="23">
        <v>0</v>
      </c>
      <c r="R227" s="23">
        <v>75924438.219999999</v>
      </c>
      <c r="S227" s="14">
        <v>100</v>
      </c>
      <c r="T227" s="5"/>
    </row>
    <row r="228" spans="1:20" ht="15.2" customHeight="1">
      <c r="A228" s="40" t="s">
        <v>309</v>
      </c>
      <c r="B228" s="41"/>
      <c r="C228" s="41"/>
      <c r="D228" s="41"/>
      <c r="E228" s="41"/>
      <c r="F228" s="41"/>
      <c r="G228" s="28">
        <v>75924438.219999999</v>
      </c>
      <c r="H228" s="28">
        <v>0</v>
      </c>
      <c r="I228" s="28">
        <v>75924438.219999999</v>
      </c>
      <c r="J228" s="23">
        <v>75924438.219999999</v>
      </c>
      <c r="K228" s="23">
        <v>0</v>
      </c>
      <c r="L228" s="23">
        <v>75924438.219999999</v>
      </c>
      <c r="M228" s="23">
        <v>75924438.219999999</v>
      </c>
      <c r="N228" s="23">
        <v>0</v>
      </c>
      <c r="O228" s="23">
        <v>75924438.219999999</v>
      </c>
      <c r="P228" s="23">
        <v>75924438.219999999</v>
      </c>
      <c r="Q228" s="23">
        <v>0</v>
      </c>
      <c r="R228" s="23">
        <v>75924438.219999999</v>
      </c>
      <c r="S228" s="14">
        <v>100</v>
      </c>
      <c r="T228" s="5"/>
    </row>
    <row r="229" spans="1:20" ht="15.2" customHeight="1">
      <c r="A229" s="42" t="s">
        <v>40</v>
      </c>
      <c r="B229" s="43"/>
      <c r="C229" s="43"/>
      <c r="D229" s="43"/>
      <c r="E229" s="43"/>
      <c r="F229" s="43"/>
      <c r="G229" s="27">
        <v>75085438.219999999</v>
      </c>
      <c r="H229" s="27">
        <v>0</v>
      </c>
      <c r="I229" s="27">
        <v>75085438.219999999</v>
      </c>
      <c r="J229" s="24">
        <v>75085438.219999999</v>
      </c>
      <c r="K229" s="24">
        <v>0</v>
      </c>
      <c r="L229" s="24">
        <v>75085438.219999999</v>
      </c>
      <c r="M229" s="24">
        <v>75085438.219999999</v>
      </c>
      <c r="N229" s="24">
        <v>0</v>
      </c>
      <c r="O229" s="24">
        <v>75085438.219999999</v>
      </c>
      <c r="P229" s="24">
        <v>75085438.219999999</v>
      </c>
      <c r="Q229" s="24">
        <v>0</v>
      </c>
      <c r="R229" s="24">
        <v>75085438.219999999</v>
      </c>
      <c r="S229" s="14">
        <v>100</v>
      </c>
      <c r="T229" s="5"/>
    </row>
    <row r="230" spans="1:20" ht="45">
      <c r="A230" s="18" t="s">
        <v>310</v>
      </c>
      <c r="B230" s="25" t="s">
        <v>43</v>
      </c>
      <c r="C230" s="25" t="s">
        <v>43</v>
      </c>
      <c r="D230" s="26" t="s">
        <v>75</v>
      </c>
      <c r="E230" s="18" t="s">
        <v>311</v>
      </c>
      <c r="F230" s="26" t="s">
        <v>85</v>
      </c>
      <c r="G230" s="28">
        <v>75085438.219999999</v>
      </c>
      <c r="H230" s="28">
        <v>0</v>
      </c>
      <c r="I230" s="28">
        <v>75085438.219999999</v>
      </c>
      <c r="J230" s="23">
        <v>75085438.219999999</v>
      </c>
      <c r="K230" s="23">
        <v>0</v>
      </c>
      <c r="L230" s="23">
        <v>75085438.219999999</v>
      </c>
      <c r="M230" s="23">
        <v>75085438.219999999</v>
      </c>
      <c r="N230" s="23">
        <v>0</v>
      </c>
      <c r="O230" s="23">
        <v>75085438.219999999</v>
      </c>
      <c r="P230" s="23">
        <v>75085438.219999999</v>
      </c>
      <c r="Q230" s="23">
        <v>0</v>
      </c>
      <c r="R230" s="23">
        <v>75085438.219999999</v>
      </c>
      <c r="S230" s="14">
        <v>100</v>
      </c>
      <c r="T230" s="5"/>
    </row>
    <row r="231" spans="1:20" ht="15.2" customHeight="1">
      <c r="A231" s="42" t="s">
        <v>312</v>
      </c>
      <c r="B231" s="43"/>
      <c r="C231" s="43"/>
      <c r="D231" s="43"/>
      <c r="E231" s="43"/>
      <c r="F231" s="43"/>
      <c r="G231" s="27">
        <v>839000</v>
      </c>
      <c r="H231" s="27">
        <v>0</v>
      </c>
      <c r="I231" s="27">
        <v>839000</v>
      </c>
      <c r="J231" s="24">
        <v>839000</v>
      </c>
      <c r="K231" s="24">
        <v>0</v>
      </c>
      <c r="L231" s="24">
        <v>839000</v>
      </c>
      <c r="M231" s="24">
        <v>839000</v>
      </c>
      <c r="N231" s="24">
        <v>0</v>
      </c>
      <c r="O231" s="24">
        <v>839000</v>
      </c>
      <c r="P231" s="24">
        <v>839000</v>
      </c>
      <c r="Q231" s="24">
        <v>0</v>
      </c>
      <c r="R231" s="24">
        <v>839000</v>
      </c>
      <c r="S231" s="14">
        <v>100</v>
      </c>
      <c r="T231" s="5"/>
    </row>
    <row r="232" spans="1:20" ht="78.75">
      <c r="A232" s="18" t="s">
        <v>313</v>
      </c>
      <c r="B232" s="25" t="s">
        <v>43</v>
      </c>
      <c r="C232" s="25" t="s">
        <v>43</v>
      </c>
      <c r="D232" s="26" t="s">
        <v>75</v>
      </c>
      <c r="E232" s="18" t="s">
        <v>314</v>
      </c>
      <c r="F232" s="26" t="s">
        <v>125</v>
      </c>
      <c r="G232" s="28">
        <v>839000</v>
      </c>
      <c r="H232" s="28">
        <v>0</v>
      </c>
      <c r="I232" s="28">
        <v>839000</v>
      </c>
      <c r="J232" s="23">
        <v>839000</v>
      </c>
      <c r="K232" s="23">
        <v>0</v>
      </c>
      <c r="L232" s="23">
        <v>839000</v>
      </c>
      <c r="M232" s="23">
        <v>839000</v>
      </c>
      <c r="N232" s="23">
        <v>0</v>
      </c>
      <c r="O232" s="23">
        <v>839000</v>
      </c>
      <c r="P232" s="23">
        <v>839000</v>
      </c>
      <c r="Q232" s="23">
        <v>0</v>
      </c>
      <c r="R232" s="23">
        <v>839000</v>
      </c>
      <c r="S232" s="14">
        <v>100</v>
      </c>
      <c r="T232" s="5"/>
    </row>
    <row r="233" spans="1:20" ht="15.2" customHeight="1">
      <c r="A233" s="51" t="s">
        <v>315</v>
      </c>
      <c r="B233" s="52"/>
      <c r="C233" s="52"/>
      <c r="D233" s="52"/>
      <c r="E233" s="52"/>
      <c r="F233" s="52"/>
      <c r="G233" s="29">
        <v>20928700</v>
      </c>
      <c r="H233" s="29">
        <v>0</v>
      </c>
      <c r="I233" s="29">
        <v>20928700</v>
      </c>
      <c r="J233" s="16">
        <v>20928700</v>
      </c>
      <c r="K233" s="16">
        <v>0</v>
      </c>
      <c r="L233" s="16">
        <v>20928700</v>
      </c>
      <c r="M233" s="16">
        <v>20928700</v>
      </c>
      <c r="N233" s="16">
        <v>0</v>
      </c>
      <c r="O233" s="16">
        <v>20928700</v>
      </c>
      <c r="P233" s="16">
        <v>14178700</v>
      </c>
      <c r="Q233" s="16">
        <v>0</v>
      </c>
      <c r="R233" s="16">
        <v>14178700</v>
      </c>
      <c r="S233" s="17">
        <v>67.747638410412492</v>
      </c>
      <c r="T233" s="5"/>
    </row>
    <row r="234" spans="1:20" ht="12.75" customHeight="1">
      <c r="A234" s="40" t="s">
        <v>328</v>
      </c>
      <c r="B234" s="41"/>
      <c r="C234" s="41"/>
      <c r="D234" s="41"/>
      <c r="E234" s="41"/>
      <c r="F234" s="41"/>
      <c r="G234" s="35">
        <v>0</v>
      </c>
      <c r="H234" s="35">
        <v>0</v>
      </c>
      <c r="I234" s="35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3">
        <v>0</v>
      </c>
      <c r="P234" s="19">
        <v>0</v>
      </c>
      <c r="Q234" s="19">
        <v>0</v>
      </c>
      <c r="R234" s="13">
        <v>0</v>
      </c>
      <c r="S234" s="20">
        <v>0</v>
      </c>
      <c r="T234" s="5"/>
    </row>
    <row r="235" spans="1:20" ht="12.75" customHeight="1">
      <c r="A235" s="40" t="s">
        <v>329</v>
      </c>
      <c r="B235" s="41"/>
      <c r="C235" s="41"/>
      <c r="D235" s="41"/>
      <c r="E235" s="41"/>
      <c r="F235" s="41"/>
      <c r="G235" s="35">
        <v>20928700</v>
      </c>
      <c r="H235" s="35">
        <v>0</v>
      </c>
      <c r="I235" s="35">
        <v>20928700</v>
      </c>
      <c r="J235" s="19">
        <v>20928700</v>
      </c>
      <c r="K235" s="19">
        <v>0</v>
      </c>
      <c r="L235" s="19">
        <v>20928700</v>
      </c>
      <c r="M235" s="19">
        <v>20928700</v>
      </c>
      <c r="N235" s="19">
        <v>0</v>
      </c>
      <c r="O235" s="19">
        <v>20928700</v>
      </c>
      <c r="P235" s="19">
        <v>14178700</v>
      </c>
      <c r="Q235" s="19">
        <v>0</v>
      </c>
      <c r="R235" s="19">
        <v>14178700</v>
      </c>
      <c r="S235" s="21" t="s">
        <v>316</v>
      </c>
      <c r="T235" s="5"/>
    </row>
    <row r="236" spans="1:20" ht="15.2" customHeight="1">
      <c r="A236" s="40" t="s">
        <v>315</v>
      </c>
      <c r="B236" s="41"/>
      <c r="C236" s="41"/>
      <c r="D236" s="41"/>
      <c r="E236" s="41"/>
      <c r="F236" s="41"/>
      <c r="G236" s="28">
        <v>20928700</v>
      </c>
      <c r="H236" s="28">
        <v>0</v>
      </c>
      <c r="I236" s="28">
        <v>20928700</v>
      </c>
      <c r="J236" s="23">
        <v>20928700</v>
      </c>
      <c r="K236" s="23">
        <v>0</v>
      </c>
      <c r="L236" s="23">
        <v>20928700</v>
      </c>
      <c r="M236" s="23">
        <v>20928700</v>
      </c>
      <c r="N236" s="23">
        <v>0</v>
      </c>
      <c r="O236" s="23">
        <v>20928700</v>
      </c>
      <c r="P236" s="23">
        <v>14178700</v>
      </c>
      <c r="Q236" s="23">
        <v>0</v>
      </c>
      <c r="R236" s="23">
        <v>14178700</v>
      </c>
      <c r="S236" s="14">
        <v>67.747638410412492</v>
      </c>
      <c r="T236" s="5"/>
    </row>
    <row r="237" spans="1:20" ht="21.2" customHeight="1">
      <c r="A237" s="42" t="s">
        <v>191</v>
      </c>
      <c r="B237" s="43"/>
      <c r="C237" s="43"/>
      <c r="D237" s="43"/>
      <c r="E237" s="43"/>
      <c r="F237" s="43"/>
      <c r="G237" s="27">
        <v>6278700</v>
      </c>
      <c r="H237" s="27">
        <v>0</v>
      </c>
      <c r="I237" s="27">
        <v>6278700</v>
      </c>
      <c r="J237" s="24">
        <v>6278700</v>
      </c>
      <c r="K237" s="24">
        <v>0</v>
      </c>
      <c r="L237" s="24">
        <v>6278700</v>
      </c>
      <c r="M237" s="24">
        <v>6278700</v>
      </c>
      <c r="N237" s="24">
        <v>0</v>
      </c>
      <c r="O237" s="24">
        <v>6278700</v>
      </c>
      <c r="P237" s="24">
        <v>6278700</v>
      </c>
      <c r="Q237" s="24">
        <v>0</v>
      </c>
      <c r="R237" s="24">
        <v>6278700</v>
      </c>
      <c r="S237" s="14">
        <v>100</v>
      </c>
      <c r="T237" s="5"/>
    </row>
    <row r="238" spans="1:20" ht="33.75">
      <c r="A238" s="18" t="s">
        <v>317</v>
      </c>
      <c r="B238" s="25" t="s">
        <v>43</v>
      </c>
      <c r="C238" s="25" t="s">
        <v>43</v>
      </c>
      <c r="D238" s="26" t="s">
        <v>141</v>
      </c>
      <c r="E238" s="18" t="s">
        <v>99</v>
      </c>
      <c r="F238" s="26" t="s">
        <v>71</v>
      </c>
      <c r="G238" s="28">
        <v>6278700</v>
      </c>
      <c r="H238" s="28">
        <v>0</v>
      </c>
      <c r="I238" s="28">
        <v>6278700</v>
      </c>
      <c r="J238" s="23">
        <v>6278700</v>
      </c>
      <c r="K238" s="23">
        <v>0</v>
      </c>
      <c r="L238" s="23">
        <v>6278700</v>
      </c>
      <c r="M238" s="23">
        <v>6278700</v>
      </c>
      <c r="N238" s="23">
        <v>0</v>
      </c>
      <c r="O238" s="23">
        <v>6278700</v>
      </c>
      <c r="P238" s="23">
        <v>6278700</v>
      </c>
      <c r="Q238" s="23">
        <v>0</v>
      </c>
      <c r="R238" s="23">
        <v>6278700</v>
      </c>
      <c r="S238" s="14">
        <v>100</v>
      </c>
      <c r="T238" s="5"/>
    </row>
    <row r="239" spans="1:20" ht="15.2" customHeight="1">
      <c r="A239" s="42" t="s">
        <v>178</v>
      </c>
      <c r="B239" s="43"/>
      <c r="C239" s="43"/>
      <c r="D239" s="43"/>
      <c r="E239" s="43"/>
      <c r="F239" s="43"/>
      <c r="G239" s="27">
        <v>14650000</v>
      </c>
      <c r="H239" s="27">
        <v>0</v>
      </c>
      <c r="I239" s="27">
        <v>14650000</v>
      </c>
      <c r="J239" s="24">
        <v>14650000</v>
      </c>
      <c r="K239" s="24">
        <v>0</v>
      </c>
      <c r="L239" s="24">
        <v>14650000</v>
      </c>
      <c r="M239" s="24">
        <v>14650000</v>
      </c>
      <c r="N239" s="24">
        <v>0</v>
      </c>
      <c r="O239" s="24">
        <v>14650000</v>
      </c>
      <c r="P239" s="24">
        <v>7900000</v>
      </c>
      <c r="Q239" s="24">
        <v>0</v>
      </c>
      <c r="R239" s="24">
        <v>7900000</v>
      </c>
      <c r="S239" s="14">
        <v>53.924914675767916</v>
      </c>
      <c r="T239" s="5"/>
    </row>
    <row r="240" spans="1:20" ht="67.5">
      <c r="A240" s="18" t="s">
        <v>318</v>
      </c>
      <c r="B240" s="25" t="s">
        <v>43</v>
      </c>
      <c r="C240" s="25" t="s">
        <v>43</v>
      </c>
      <c r="D240" s="26" t="s">
        <v>319</v>
      </c>
      <c r="E240" s="18" t="s">
        <v>215</v>
      </c>
      <c r="F240" s="26" t="s">
        <v>125</v>
      </c>
      <c r="G240" s="28">
        <v>7900000</v>
      </c>
      <c r="H240" s="28">
        <v>0</v>
      </c>
      <c r="I240" s="28">
        <v>7900000</v>
      </c>
      <c r="J240" s="23">
        <v>7900000</v>
      </c>
      <c r="K240" s="23">
        <v>0</v>
      </c>
      <c r="L240" s="23">
        <v>7900000</v>
      </c>
      <c r="M240" s="23">
        <v>7900000</v>
      </c>
      <c r="N240" s="23">
        <v>0</v>
      </c>
      <c r="O240" s="23">
        <v>7900000</v>
      </c>
      <c r="P240" s="23">
        <v>7900000</v>
      </c>
      <c r="Q240" s="23">
        <v>0</v>
      </c>
      <c r="R240" s="23">
        <v>7900000</v>
      </c>
      <c r="S240" s="14">
        <v>100</v>
      </c>
      <c r="T240" s="5"/>
    </row>
    <row r="241" spans="1:20" ht="45">
      <c r="A241" s="18" t="s">
        <v>320</v>
      </c>
      <c r="B241" s="25" t="s">
        <v>43</v>
      </c>
      <c r="C241" s="25" t="s">
        <v>43</v>
      </c>
      <c r="D241" s="26" t="s">
        <v>141</v>
      </c>
      <c r="E241" s="18" t="s">
        <v>321</v>
      </c>
      <c r="F241" s="26" t="s">
        <v>125</v>
      </c>
      <c r="G241" s="28">
        <v>6750000</v>
      </c>
      <c r="H241" s="28">
        <v>0</v>
      </c>
      <c r="I241" s="28">
        <v>6750000</v>
      </c>
      <c r="J241" s="23">
        <v>6750000</v>
      </c>
      <c r="K241" s="23">
        <v>0</v>
      </c>
      <c r="L241" s="23">
        <v>6750000</v>
      </c>
      <c r="M241" s="23">
        <v>6750000</v>
      </c>
      <c r="N241" s="23">
        <v>0</v>
      </c>
      <c r="O241" s="23">
        <v>6750000</v>
      </c>
      <c r="P241" s="23">
        <v>0</v>
      </c>
      <c r="Q241" s="23">
        <v>0</v>
      </c>
      <c r="R241" s="23">
        <v>0</v>
      </c>
      <c r="S241" s="14">
        <v>0</v>
      </c>
      <c r="T241" s="5"/>
    </row>
    <row r="242" spans="1:20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5"/>
    </row>
  </sheetData>
  <mergeCells count="151">
    <mergeCell ref="A174:F174"/>
    <mergeCell ref="A175:F175"/>
    <mergeCell ref="A176:F176"/>
    <mergeCell ref="A177:F177"/>
    <mergeCell ref="A178:F178"/>
    <mergeCell ref="A179:F179"/>
    <mergeCell ref="A183:F183"/>
    <mergeCell ref="A184:F184"/>
    <mergeCell ref="A187:F187"/>
    <mergeCell ref="A188:F188"/>
    <mergeCell ref="A189:F189"/>
    <mergeCell ref="A190:F190"/>
    <mergeCell ref="A191:F191"/>
    <mergeCell ref="A192:F192"/>
    <mergeCell ref="A195:F195"/>
    <mergeCell ref="A196:F196"/>
    <mergeCell ref="A197:F197"/>
    <mergeCell ref="A198:F198"/>
    <mergeCell ref="A199:F199"/>
    <mergeCell ref="A200:F200"/>
    <mergeCell ref="A207:F207"/>
    <mergeCell ref="A208:F208"/>
    <mergeCell ref="A210:F210"/>
    <mergeCell ref="A211:F211"/>
    <mergeCell ref="A215:F215"/>
    <mergeCell ref="A216:F216"/>
    <mergeCell ref="A217:F217"/>
    <mergeCell ref="A218:F218"/>
    <mergeCell ref="A219:F219"/>
    <mergeCell ref="A220:F220"/>
    <mergeCell ref="A224:F224"/>
    <mergeCell ref="A225:F225"/>
    <mergeCell ref="A226:F226"/>
    <mergeCell ref="A227:F227"/>
    <mergeCell ref="A228:F228"/>
    <mergeCell ref="A229:F229"/>
    <mergeCell ref="A231:F231"/>
    <mergeCell ref="A233:F233"/>
    <mergeCell ref="A234:F234"/>
    <mergeCell ref="A235:F235"/>
    <mergeCell ref="A236:F236"/>
    <mergeCell ref="A237:F237"/>
    <mergeCell ref="A239:F239"/>
    <mergeCell ref="A118:F118"/>
    <mergeCell ref="A119:F119"/>
    <mergeCell ref="A120:F120"/>
    <mergeCell ref="A121:F121"/>
    <mergeCell ref="A122:F122"/>
    <mergeCell ref="A123:F123"/>
    <mergeCell ref="A125:F125"/>
    <mergeCell ref="A126:F126"/>
    <mergeCell ref="A127:F127"/>
    <mergeCell ref="A128:F128"/>
    <mergeCell ref="A129:F129"/>
    <mergeCell ref="A130:F130"/>
    <mergeCell ref="A135:F135"/>
    <mergeCell ref="A136:F136"/>
    <mergeCell ref="A137:F137"/>
    <mergeCell ref="A138:F138"/>
    <mergeCell ref="A139:F139"/>
    <mergeCell ref="A140:F140"/>
    <mergeCell ref="A141:F141"/>
    <mergeCell ref="A151:F151"/>
    <mergeCell ref="A152:F152"/>
    <mergeCell ref="A153:F153"/>
    <mergeCell ref="A94:F94"/>
    <mergeCell ref="A95:F95"/>
    <mergeCell ref="A96:F96"/>
    <mergeCell ref="A97:F97"/>
    <mergeCell ref="A98:F98"/>
    <mergeCell ref="A99:F99"/>
    <mergeCell ref="A101:F101"/>
    <mergeCell ref="A102:F102"/>
    <mergeCell ref="A103:F103"/>
    <mergeCell ref="A104:F104"/>
    <mergeCell ref="A105:F105"/>
    <mergeCell ref="A106:F106"/>
    <mergeCell ref="A108:F108"/>
    <mergeCell ref="A109:F109"/>
    <mergeCell ref="A111:F111"/>
    <mergeCell ref="A112:F112"/>
    <mergeCell ref="A113:F113"/>
    <mergeCell ref="A114:F114"/>
    <mergeCell ref="A115:F115"/>
    <mergeCell ref="A49:F49"/>
    <mergeCell ref="A50:F50"/>
    <mergeCell ref="A51:F51"/>
    <mergeCell ref="A55:F55"/>
    <mergeCell ref="A56:F56"/>
    <mergeCell ref="A57:F57"/>
    <mergeCell ref="A58:F58"/>
    <mergeCell ref="A59:F59"/>
    <mergeCell ref="A60:F60"/>
    <mergeCell ref="A64:F64"/>
    <mergeCell ref="A65:F65"/>
    <mergeCell ref="A66:F66"/>
    <mergeCell ref="A67:F67"/>
    <mergeCell ref="A68:F68"/>
    <mergeCell ref="A69:F69"/>
    <mergeCell ref="A73:F73"/>
    <mergeCell ref="A116:F116"/>
    <mergeCell ref="A87:F87"/>
    <mergeCell ref="A88:F88"/>
    <mergeCell ref="A89:F89"/>
    <mergeCell ref="A90:F90"/>
    <mergeCell ref="A91:F91"/>
    <mergeCell ref="A92:F92"/>
    <mergeCell ref="A37:F37"/>
    <mergeCell ref="A38:F3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M6:M7"/>
    <mergeCell ref="N6:O6"/>
    <mergeCell ref="A18:F18"/>
    <mergeCell ref="A26:F26"/>
    <mergeCell ref="A28:F28"/>
    <mergeCell ref="A29:F29"/>
    <mergeCell ref="A30:F30"/>
    <mergeCell ref="A32:F32"/>
    <mergeCell ref="A36:F36"/>
    <mergeCell ref="P6:P7"/>
    <mergeCell ref="G6:G7"/>
    <mergeCell ref="A39:F39"/>
    <mergeCell ref="A40:F40"/>
    <mergeCell ref="Q6:R6"/>
    <mergeCell ref="A222:F222"/>
    <mergeCell ref="A41:F41"/>
    <mergeCell ref="A42:F42"/>
    <mergeCell ref="A2:S2"/>
    <mergeCell ref="B4:S4"/>
    <mergeCell ref="S5:S7"/>
    <mergeCell ref="A5:A7"/>
    <mergeCell ref="P5:R5"/>
    <mergeCell ref="C5:C7"/>
    <mergeCell ref="M5:O5"/>
    <mergeCell ref="D5:D7"/>
    <mergeCell ref="E5:E7"/>
    <mergeCell ref="J5:L5"/>
    <mergeCell ref="B5:B7"/>
    <mergeCell ref="F5:F7"/>
    <mergeCell ref="G5:I5"/>
    <mergeCell ref="J6:J7"/>
    <mergeCell ref="H6:I6"/>
    <mergeCell ref="K6:L6"/>
  </mergeCells>
  <pageMargins left="0" right="0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0.09.2024&lt;/string&gt;&#10;  &lt;/DateInfo&gt;&#10;  &lt;Code&gt;MAKET_GENERATOR&lt;/Code&gt;&#10;  &lt;ObjectCode&gt;MAKET_GENERATOR&lt;/ObjectCode&gt;&#10;  &lt;DocName&gt;Отчет о реализации ОАИП&lt;/DocName&gt;&#10;  &lt;VariantName&gt;Отчет о реализации ОАИП&lt;/VariantName&gt;&#10;  &lt;VariantLink xsi:nil=&quot;true&quot; /&gt;&#10;  &lt;ReportCode&gt;MAKET_3398c930_66c5_46f8_85c1_53250c157e98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3C5D95-F137-46D2-9BDA-A9188020B0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Онякова Марина Валентиновна</dc:creator>
  <cp:lastModifiedBy>Pavlenko</cp:lastModifiedBy>
  <cp:lastPrinted>2024-10-09T11:03:56Z</cp:lastPrinted>
  <dcterms:created xsi:type="dcterms:W3CDTF">2024-10-03T07:19:28Z</dcterms:created>
  <dcterms:modified xsi:type="dcterms:W3CDTF">2024-10-22T08:21:09Z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 реализации ОАИП</vt:lpwstr>
  </property>
  <property fmtid="{D5CDD505-2E9C-101B-9397-08002B2CF9AE}" pid="3" name="Название отчета">
    <vt:lpwstr>Отчет о реализации ОАИП.xlsx</vt:lpwstr>
  </property>
  <property fmtid="{D5CDD505-2E9C-101B-9397-08002B2CF9AE}" pid="4" name="Версия клиента">
    <vt:lpwstr>24.1.217.920 (.NET 4.7.2)</vt:lpwstr>
  </property>
  <property fmtid="{D5CDD505-2E9C-101B-9397-08002B2CF9AE}" pid="5" name="Версия базы">
    <vt:lpwstr>24.1.5201.1551545849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10.10.1.4:5433</vt:lpwstr>
  </property>
  <property fmtid="{D5CDD505-2E9C-101B-9397-08002B2CF9AE}" pid="8" name="База">
    <vt:lpwstr>b2024</vt:lpwstr>
  </property>
  <property fmtid="{D5CDD505-2E9C-101B-9397-08002B2CF9AE}" pid="9" name="Пользователь">
    <vt:lpwstr>onyakovamv1</vt:lpwstr>
  </property>
  <property fmtid="{D5CDD505-2E9C-101B-9397-08002B2CF9AE}" pid="10" name="Шаблон">
    <vt:lpwstr>oaip_isp_print_2024.xlt</vt:lpwstr>
  </property>
  <property fmtid="{D5CDD505-2E9C-101B-9397-08002B2CF9AE}" pid="11" name="Локальная база">
    <vt:lpwstr>не используется</vt:lpwstr>
  </property>
</Properties>
</file>