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Лист1!$18:$20</definedName>
    <definedName name="_xlnm.Print_Area" localSheetId="0">Лист1!$A$1:$R$54</definedName>
  </definedNames>
  <calcPr calcId="125725"/>
</workbook>
</file>

<file path=xl/calcChain.xml><?xml version="1.0" encoding="utf-8"?>
<calcChain xmlns="http://schemas.openxmlformats.org/spreadsheetml/2006/main">
  <c r="K36" i="2"/>
  <c r="K34" s="1"/>
  <c r="J36"/>
  <c r="J34" s="1"/>
  <c r="I36"/>
  <c r="I34" s="1"/>
  <c r="K30"/>
  <c r="J30"/>
  <c r="I30"/>
  <c r="I26"/>
  <c r="K26"/>
  <c r="J26"/>
  <c r="K29" l="1"/>
  <c r="I29"/>
  <c r="I21" s="1"/>
  <c r="K21"/>
  <c r="J29"/>
  <c r="J21" s="1"/>
  <c r="N51" l="1"/>
  <c r="P51" l="1"/>
  <c r="P50"/>
  <c r="P49"/>
  <c r="P48"/>
  <c r="P47"/>
  <c r="P46"/>
  <c r="P45"/>
  <c r="P44"/>
  <c r="P43"/>
  <c r="P42"/>
  <c r="P41"/>
  <c r="P40"/>
  <c r="P39"/>
  <c r="P38"/>
  <c r="N50"/>
  <c r="N49"/>
  <c r="N48"/>
  <c r="N47"/>
  <c r="N46"/>
  <c r="N45"/>
  <c r="N44"/>
  <c r="N43"/>
  <c r="N42"/>
  <c r="N41"/>
  <c r="N40"/>
  <c r="N39"/>
  <c r="N38"/>
  <c r="N32"/>
  <c r="L51"/>
  <c r="L49"/>
  <c r="L48"/>
  <c r="L47"/>
  <c r="L46"/>
  <c r="L45"/>
  <c r="L44"/>
  <c r="L43"/>
  <c r="L42"/>
  <c r="L41"/>
  <c r="L40"/>
  <c r="L39"/>
  <c r="L32"/>
  <c r="L38"/>
  <c r="P28"/>
  <c r="N27"/>
  <c r="N26" s="1"/>
  <c r="N28"/>
  <c r="P27"/>
  <c r="P26" s="1"/>
  <c r="L27"/>
  <c r="L28"/>
  <c r="P36" l="1"/>
  <c r="P31"/>
  <c r="N31"/>
  <c r="L36"/>
  <c r="L26"/>
  <c r="N36"/>
  <c r="P35" l="1"/>
  <c r="P34" s="1"/>
  <c r="P30"/>
  <c r="N35"/>
  <c r="N34" s="1"/>
  <c r="N30"/>
  <c r="N29" l="1"/>
  <c r="N21" s="1"/>
  <c r="P29"/>
  <c r="P21" s="1"/>
  <c r="L31"/>
  <c r="L50"/>
  <c r="L35" l="1"/>
  <c r="L34" s="1"/>
  <c r="L30"/>
  <c r="L29" l="1"/>
  <c r="L21" s="1"/>
</calcChain>
</file>

<file path=xl/sharedStrings.xml><?xml version="1.0" encoding="utf-8"?>
<sst xmlns="http://schemas.openxmlformats.org/spreadsheetml/2006/main" count="88" uniqueCount="52">
  <si>
    <t>Привлечение</t>
  </si>
  <si>
    <t>Погашение</t>
  </si>
  <si>
    <t>Наименование показателя</t>
  </si>
  <si>
    <t>в том числе:</t>
  </si>
  <si>
    <t>Предельный срок погашения</t>
  </si>
  <si>
    <t>Кредиты кредитных организаций</t>
  </si>
  <si>
    <t>Государственные заимствования в валюте Российской Федерации, всего</t>
  </si>
  <si>
    <t>2024 год</t>
  </si>
  <si>
    <t>2025 год</t>
  </si>
  <si>
    <t>Государственные ценные бумаги Архангельской области</t>
  </si>
  <si>
    <t>2026 год</t>
  </si>
  <si>
    <t>Бюджетные кредиты из других бюджетов бюджетной системы Российской Федерации</t>
  </si>
  <si>
    <t>Сумма, рублей</t>
  </si>
  <si>
    <t>из них:</t>
  </si>
  <si>
    <t>2027 год</t>
  </si>
  <si>
    <t>2028 год</t>
  </si>
  <si>
    <t>2039 год</t>
  </si>
  <si>
    <t>2040 год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</si>
  <si>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</si>
  <si>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</si>
  <si>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</si>
  <si>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2029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</si>
  <si>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</si>
  <si>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</si>
  <si>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</si>
  <si>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</si>
  <si>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</si>
  <si>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Кредиты международных финансовых организаций и иностранных банков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</si>
  <si>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</si>
  <si>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</si>
  <si>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</si>
  <si>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</si>
  <si>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</si>
  <si>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</si>
  <si>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</si>
  <si>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</si>
  <si>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</si>
  <si>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</si>
  <si>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 xml:space="preserve">               Приложение № 21</t>
  </si>
  <si>
    <t xml:space="preserve">              к областному закону</t>
  </si>
  <si>
    <t xml:space="preserve">              Таблица № 1 </t>
  </si>
  <si>
    <t xml:space="preserve">            № 39-4-ОЗ</t>
  </si>
  <si>
    <t xml:space="preserve">              от 15 декабря 2023 г.</t>
  </si>
  <si>
    <t>ПРОГРАММА
государственных внутренних заимствований Архангельской области
 на 2024 год и на плановый период 2025 и 2026 годов</t>
  </si>
  <si>
    <t>»</t>
  </si>
  <si>
    <t xml:space="preserve">                          № 39-4-ОЗ</t>
  </si>
  <si>
    <t xml:space="preserve">                            от 15 декабря 2023 г.</t>
  </si>
  <si>
    <t xml:space="preserve">                           к областному закону</t>
  </si>
  <si>
    <t xml:space="preserve">                          «Приложение № 21</t>
  </si>
  <si>
    <t xml:space="preserve">                        к областному закону</t>
  </si>
  <si>
    <t xml:space="preserve">                        Приложение № 12</t>
  </si>
  <si>
    <t xml:space="preserve">                     Таблица № 1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</si>
</sst>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  <numFmt numFmtId="166" formatCode="_-* #,##0.00_р_._-;\-* #,##0.00_р_._-;_-* &quot;-&quot;?_р_._-;_-@_-"/>
  </numFmts>
  <fonts count="9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Fill="1"/>
    <xf numFmtId="0" fontId="2" fillId="0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7" fillId="0" borderId="3" xfId="0" applyFont="1" applyFill="1" applyBorder="1" applyAlignment="1">
      <alignment horizontal="left" vertical="center" wrapText="1"/>
    </xf>
    <xf numFmtId="43" fontId="7" fillId="2" borderId="8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165" fontId="6" fillId="2" borderId="12" xfId="0" applyNumberFormat="1" applyFont="1" applyFill="1" applyBorder="1" applyAlignment="1">
      <alignment horizontal="center" vertical="center"/>
    </xf>
    <xf numFmtId="165" fontId="7" fillId="2" borderId="12" xfId="0" quotePrefix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2" xfId="0" applyFont="1" applyFill="1" applyBorder="1" applyAlignment="1">
      <alignment horizontal="left" vertical="center" wrapText="1" indent="2"/>
    </xf>
    <xf numFmtId="165" fontId="6" fillId="2" borderId="9" xfId="0" quotePrefix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1"/>
    </xf>
    <xf numFmtId="165" fontId="7" fillId="2" borderId="9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2"/>
    </xf>
    <xf numFmtId="165" fontId="7" fillId="2" borderId="9" xfId="0" applyNumberFormat="1" applyFont="1" applyFill="1" applyBorder="1" applyAlignment="1">
      <alignment horizontal="right" vertical="center"/>
    </xf>
    <xf numFmtId="165" fontId="6" fillId="2" borderId="9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 indent="3"/>
    </xf>
    <xf numFmtId="165" fontId="6" fillId="2" borderId="9" xfId="0" applyNumberFormat="1" applyFont="1" applyFill="1" applyBorder="1" applyAlignment="1">
      <alignment horizontal="right" vertical="center"/>
    </xf>
    <xf numFmtId="164" fontId="6" fillId="2" borderId="9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 indent="4"/>
    </xf>
    <xf numFmtId="166" fontId="6" fillId="2" borderId="9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3"/>
    </xf>
    <xf numFmtId="164" fontId="6" fillId="0" borderId="1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43" fontId="7" fillId="2" borderId="22" xfId="0" applyNumberFormat="1" applyFont="1" applyFill="1" applyBorder="1" applyAlignment="1">
      <alignment horizontal="center" vertical="center"/>
    </xf>
    <xf numFmtId="165" fontId="6" fillId="2" borderId="23" xfId="0" applyNumberFormat="1" applyFont="1" applyFill="1" applyBorder="1" applyAlignment="1">
      <alignment horizontal="center" vertical="center"/>
    </xf>
    <xf numFmtId="165" fontId="7" fillId="2" borderId="23" xfId="0" quotePrefix="1" applyNumberFormat="1" applyFont="1" applyFill="1" applyBorder="1" applyAlignment="1">
      <alignment horizontal="center" vertical="center"/>
    </xf>
    <xf numFmtId="165" fontId="6" fillId="2" borderId="24" xfId="0" quotePrefix="1" applyNumberFormat="1" applyFont="1" applyFill="1" applyBorder="1" applyAlignment="1">
      <alignment horizontal="center" vertical="center"/>
    </xf>
    <xf numFmtId="165" fontId="6" fillId="2" borderId="24" xfId="0" applyNumberFormat="1" applyFont="1" applyFill="1" applyBorder="1" applyAlignment="1">
      <alignment horizontal="center" vertical="center"/>
    </xf>
    <xf numFmtId="165" fontId="7" fillId="2" borderId="24" xfId="0" applyNumberFormat="1" applyFont="1" applyFill="1" applyBorder="1" applyAlignment="1">
      <alignment horizontal="right" vertical="center"/>
    </xf>
    <xf numFmtId="165" fontId="6" fillId="2" borderId="24" xfId="0" applyNumberFormat="1" applyFont="1" applyFill="1" applyBorder="1" applyAlignment="1">
      <alignment horizontal="right" vertical="center"/>
    </xf>
    <xf numFmtId="164" fontId="6" fillId="2" borderId="2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4" fontId="6" fillId="0" borderId="9" xfId="0" applyNumberFormat="1" applyFont="1" applyFill="1" applyBorder="1" applyAlignment="1">
      <alignment vertical="center"/>
    </xf>
    <xf numFmtId="4" fontId="6" fillId="0" borderId="19" xfId="0" applyNumberFormat="1" applyFont="1" applyFill="1" applyBorder="1" applyAlignment="1">
      <alignment vertical="center"/>
    </xf>
    <xf numFmtId="4" fontId="6" fillId="0" borderId="16" xfId="0" applyNumberFormat="1" applyFont="1" applyFill="1" applyBorder="1" applyAlignment="1">
      <alignment vertical="center"/>
    </xf>
    <xf numFmtId="4" fontId="6" fillId="2" borderId="19" xfId="0" applyNumberFormat="1" applyFont="1" applyFill="1" applyBorder="1" applyAlignment="1">
      <alignment vertical="center"/>
    </xf>
    <xf numFmtId="4" fontId="6" fillId="2" borderId="16" xfId="0" applyNumberFormat="1" applyFont="1" applyFill="1" applyBorder="1" applyAlignment="1">
      <alignment vertical="center"/>
    </xf>
    <xf numFmtId="43" fontId="7" fillId="2" borderId="28" xfId="0" applyNumberFormat="1" applyFont="1" applyFill="1" applyBorder="1" applyAlignment="1">
      <alignment horizontal="center" vertical="center"/>
    </xf>
    <xf numFmtId="165" fontId="7" fillId="2" borderId="19" xfId="0" applyNumberFormat="1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>
      <alignment horizontal="right" vertical="center"/>
    </xf>
    <xf numFmtId="43" fontId="7" fillId="2" borderId="29" xfId="0" applyNumberFormat="1" applyFont="1" applyFill="1" applyBorder="1" applyAlignment="1">
      <alignment horizontal="center" vertical="center"/>
    </xf>
    <xf numFmtId="165" fontId="7" fillId="2" borderId="16" xfId="0" applyNumberFormat="1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7" fillId="0" borderId="15" xfId="0" quotePrefix="1" applyNumberFormat="1" applyFont="1" applyFill="1" applyBorder="1" applyAlignment="1">
      <alignment horizontal="center" vertical="center"/>
    </xf>
    <xf numFmtId="0" fontId="6" fillId="0" borderId="15" xfId="0" quotePrefix="1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/>
    </xf>
    <xf numFmtId="165" fontId="7" fillId="0" borderId="19" xfId="0" applyNumberFormat="1" applyFont="1" applyFill="1" applyBorder="1" applyAlignment="1">
      <alignment horizontal="center" vertical="center"/>
    </xf>
    <xf numFmtId="165" fontId="7" fillId="0" borderId="16" xfId="0" applyNumberFormat="1" applyFont="1" applyFill="1" applyBorder="1" applyAlignment="1">
      <alignment horizontal="center" vertical="center"/>
    </xf>
    <xf numFmtId="165" fontId="7" fillId="0" borderId="24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165" fontId="6" fillId="0" borderId="24" xfId="0" applyNumberFormat="1" applyFont="1" applyFill="1" applyBorder="1" applyAlignment="1">
      <alignment horizontal="center" vertical="center"/>
    </xf>
    <xf numFmtId="166" fontId="6" fillId="0" borderId="24" xfId="0" applyNumberFormat="1" applyFont="1" applyFill="1" applyBorder="1" applyAlignment="1">
      <alignment vertical="center"/>
    </xf>
    <xf numFmtId="165" fontId="6" fillId="0" borderId="24" xfId="0" applyNumberFormat="1" applyFont="1" applyFill="1" applyBorder="1" applyAlignment="1">
      <alignment vertical="center"/>
    </xf>
    <xf numFmtId="165" fontId="6" fillId="0" borderId="19" xfId="0" applyNumberFormat="1" applyFont="1" applyFill="1" applyBorder="1" applyAlignment="1">
      <alignment vertical="center"/>
    </xf>
    <xf numFmtId="165" fontId="6" fillId="0" borderId="16" xfId="0" applyNumberFormat="1" applyFont="1" applyFill="1" applyBorder="1" applyAlignment="1">
      <alignment vertical="center"/>
    </xf>
    <xf numFmtId="43" fontId="3" fillId="0" borderId="0" xfId="0" applyNumberFormat="1" applyFont="1" applyFill="1" applyAlignment="1">
      <alignment horizontal="center" wrapText="1"/>
    </xf>
    <xf numFmtId="43" fontId="3" fillId="0" borderId="0" xfId="1" applyNumberFormat="1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43" fontId="3" fillId="0" borderId="0" xfId="0" applyNumberFormat="1" applyFont="1" applyFill="1"/>
    <xf numFmtId="4" fontId="6" fillId="0" borderId="9" xfId="0" applyNumberFormat="1" applyFont="1" applyFill="1" applyBorder="1" applyAlignment="1">
      <alignment horizontal="right" vertical="center"/>
    </xf>
    <xf numFmtId="43" fontId="7" fillId="0" borderId="8" xfId="0" applyNumberFormat="1" applyFont="1" applyFill="1" applyBorder="1" applyAlignment="1">
      <alignment horizontal="right" vertical="center"/>
    </xf>
    <xf numFmtId="4" fontId="6" fillId="2" borderId="9" xfId="0" applyNumberFormat="1" applyFont="1" applyFill="1" applyBorder="1" applyAlignment="1">
      <alignment horizontal="right" vertical="center"/>
    </xf>
    <xf numFmtId="165" fontId="7" fillId="0" borderId="9" xfId="0" applyNumberFormat="1" applyFont="1" applyFill="1" applyBorder="1" applyAlignment="1">
      <alignment horizontal="right" vertical="center"/>
    </xf>
    <xf numFmtId="166" fontId="2" fillId="0" borderId="30" xfId="0" applyNumberFormat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left" vertical="center" wrapText="1" indent="2"/>
    </xf>
    <xf numFmtId="165" fontId="6" fillId="2" borderId="33" xfId="0" quotePrefix="1" applyNumberFormat="1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/>
    </xf>
    <xf numFmtId="165" fontId="6" fillId="2" borderId="10" xfId="0" quotePrefix="1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27" xfId="0" applyNumberFormat="1" applyFont="1" applyFill="1" applyBorder="1" applyAlignment="1">
      <alignment vertical="center"/>
    </xf>
    <xf numFmtId="4" fontId="6" fillId="0" borderId="17" xfId="0" applyNumberFormat="1" applyFont="1" applyFill="1" applyBorder="1" applyAlignment="1">
      <alignment vertical="center"/>
    </xf>
    <xf numFmtId="4" fontId="6" fillId="0" borderId="0" xfId="0" applyNumberFormat="1" applyFont="1" applyFill="1"/>
    <xf numFmtId="4" fontId="6" fillId="2" borderId="0" xfId="0" applyNumberFormat="1" applyFont="1" applyFill="1"/>
    <xf numFmtId="4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"/>
  <sheetViews>
    <sheetView tabSelected="1" view="pageBreakPreview" topLeftCell="B1" zoomScaleNormal="100" zoomScaleSheetLayoutView="100" workbookViewId="0">
      <pane xSplit="1" ySplit="20" topLeftCell="L21" activePane="bottomRight" state="frozen"/>
      <selection activeCell="B1" sqref="B1"/>
      <selection pane="topRight" activeCell="C1" sqref="C1"/>
      <selection pane="bottomLeft" activeCell="B22" sqref="B22"/>
      <selection pane="bottomRight" activeCell="P19" sqref="P19"/>
    </sheetView>
  </sheetViews>
  <sheetFormatPr defaultColWidth="9.140625" defaultRowHeight="12.75"/>
  <cols>
    <col min="1" max="1" width="6.140625" style="1" hidden="1" customWidth="1"/>
    <col min="2" max="2" width="70" style="1" customWidth="1"/>
    <col min="3" max="3" width="21.28515625" style="1" hidden="1" customWidth="1"/>
    <col min="4" max="4" width="12.140625" style="1" hidden="1" customWidth="1"/>
    <col min="5" max="5" width="21.85546875" style="1" hidden="1" customWidth="1"/>
    <col min="6" max="6" width="12.140625" style="1" hidden="1" customWidth="1"/>
    <col min="7" max="7" width="20.5703125" style="1" hidden="1" customWidth="1"/>
    <col min="8" max="8" width="11.140625" style="1" hidden="1" customWidth="1"/>
    <col min="9" max="10" width="19.28515625" style="1" hidden="1" customWidth="1"/>
    <col min="11" max="11" width="17.42578125" style="1" hidden="1" customWidth="1"/>
    <col min="12" max="12" width="20.7109375" style="1" customWidth="1"/>
    <col min="13" max="13" width="12.140625" style="1" customWidth="1"/>
    <col min="14" max="14" width="20.7109375" style="1" customWidth="1"/>
    <col min="15" max="15" width="12.140625" style="1" customWidth="1"/>
    <col min="16" max="16" width="20.7109375" style="1" customWidth="1"/>
    <col min="17" max="17" width="12.28515625" style="1" customWidth="1"/>
    <col min="18" max="18" width="1.85546875" style="1" customWidth="1"/>
    <col min="19" max="16384" width="9.140625" style="1"/>
  </cols>
  <sheetData>
    <row r="1" spans="2:17" s="9" customFormat="1" ht="15.75">
      <c r="G1" s="110"/>
      <c r="H1" s="110"/>
      <c r="I1" s="90"/>
      <c r="J1" s="90"/>
      <c r="K1" s="90"/>
      <c r="O1" s="110" t="s">
        <v>50</v>
      </c>
      <c r="P1" s="110"/>
      <c r="Q1" s="110"/>
    </row>
    <row r="2" spans="2:17" s="9" customFormat="1" ht="15.75">
      <c r="G2" s="47"/>
      <c r="O2" s="110" t="s">
        <v>49</v>
      </c>
      <c r="P2" s="110"/>
      <c r="Q2" s="110"/>
    </row>
    <row r="3" spans="2:17" s="9" customFormat="1" ht="15.75"/>
    <row r="4" spans="2:17" s="9" customFormat="1" ht="15.75">
      <c r="L4" s="92"/>
    </row>
    <row r="5" spans="2:17" s="9" customFormat="1" ht="15.75"/>
    <row r="6" spans="2:17" s="9" customFormat="1" ht="15.75"/>
    <row r="7" spans="2:17" s="9" customFormat="1" ht="17.25" customHeight="1">
      <c r="G7" s="34" t="s">
        <v>38</v>
      </c>
      <c r="H7" s="66"/>
      <c r="I7" s="88"/>
      <c r="J7" s="88"/>
      <c r="K7" s="88"/>
      <c r="O7" s="110" t="s">
        <v>48</v>
      </c>
      <c r="P7" s="110"/>
      <c r="Q7" s="110"/>
    </row>
    <row r="8" spans="2:17" s="9" customFormat="1" ht="17.25" customHeight="1">
      <c r="G8" s="34" t="s">
        <v>39</v>
      </c>
      <c r="H8" s="66"/>
      <c r="I8" s="88"/>
      <c r="J8" s="88"/>
      <c r="K8" s="88"/>
      <c r="O8" s="110" t="s">
        <v>47</v>
      </c>
      <c r="P8" s="110"/>
      <c r="Q8" s="110"/>
    </row>
    <row r="9" spans="2:17" s="9" customFormat="1" ht="18" customHeight="1">
      <c r="G9" s="34" t="s">
        <v>42</v>
      </c>
      <c r="H9" s="66"/>
      <c r="I9" s="88"/>
      <c r="J9" s="88"/>
      <c r="K9" s="88"/>
      <c r="O9" s="110" t="s">
        <v>46</v>
      </c>
      <c r="P9" s="110"/>
      <c r="Q9" s="110"/>
    </row>
    <row r="10" spans="2:17" s="9" customFormat="1" ht="18" customHeight="1">
      <c r="G10" s="34" t="s">
        <v>41</v>
      </c>
      <c r="H10" s="66"/>
      <c r="I10" s="88"/>
      <c r="J10" s="88"/>
      <c r="K10" s="88"/>
      <c r="O10" s="110" t="s">
        <v>45</v>
      </c>
      <c r="P10" s="110"/>
      <c r="Q10" s="110"/>
    </row>
    <row r="11" spans="2:17" s="9" customFormat="1" ht="16.5" customHeight="1">
      <c r="G11" s="34"/>
      <c r="H11" s="66"/>
      <c r="I11" s="88"/>
      <c r="J11" s="88"/>
      <c r="K11" s="88"/>
      <c r="P11" s="90"/>
      <c r="Q11" s="88"/>
    </row>
    <row r="12" spans="2:17" s="9" customFormat="1" ht="13.5" customHeight="1">
      <c r="G12" s="9" t="s">
        <v>40</v>
      </c>
      <c r="P12" s="9" t="s">
        <v>51</v>
      </c>
    </row>
    <row r="13" spans="2:17" s="9" customFormat="1" ht="11.25" customHeight="1">
      <c r="G13" s="111"/>
      <c r="H13" s="111"/>
      <c r="I13" s="88"/>
      <c r="J13" s="88"/>
      <c r="K13" s="88"/>
      <c r="P13" s="111"/>
      <c r="Q13" s="111"/>
    </row>
    <row r="14" spans="2:17" s="9" customFormat="1" ht="13.5" customHeight="1"/>
    <row r="15" spans="2:17" s="9" customFormat="1" ht="13.5" customHeight="1">
      <c r="L15" s="92"/>
      <c r="M15" s="92"/>
      <c r="N15" s="92"/>
      <c r="O15" s="92"/>
      <c r="P15" s="92"/>
    </row>
    <row r="16" spans="2:17" s="9" customFormat="1" ht="58.5" customHeight="1">
      <c r="B16" s="114" t="s">
        <v>43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21" s="9" customFormat="1" ht="26.25" customHeight="1">
      <c r="B17" s="98"/>
      <c r="C17" s="86"/>
      <c r="D17" s="10"/>
      <c r="E17" s="87"/>
      <c r="F17" s="11"/>
      <c r="G17" s="87"/>
      <c r="H17" s="11"/>
      <c r="I17" s="11"/>
      <c r="J17" s="11"/>
      <c r="K17" s="11"/>
      <c r="L17" s="86"/>
      <c r="M17" s="10"/>
      <c r="N17" s="87"/>
      <c r="O17" s="11"/>
      <c r="P17" s="87"/>
      <c r="Q17" s="11"/>
    </row>
    <row r="18" spans="1:21" ht="21.75" customHeight="1">
      <c r="B18" s="115" t="s">
        <v>2</v>
      </c>
      <c r="C18" s="112" t="s">
        <v>7</v>
      </c>
      <c r="D18" s="113"/>
      <c r="E18" s="112" t="s">
        <v>8</v>
      </c>
      <c r="F18" s="113"/>
      <c r="G18" s="112" t="s">
        <v>10</v>
      </c>
      <c r="H18" s="113"/>
      <c r="I18" s="67" t="s">
        <v>7</v>
      </c>
      <c r="J18" s="68" t="s">
        <v>8</v>
      </c>
      <c r="K18" s="69" t="s">
        <v>10</v>
      </c>
      <c r="L18" s="112" t="s">
        <v>7</v>
      </c>
      <c r="M18" s="113"/>
      <c r="N18" s="112" t="s">
        <v>8</v>
      </c>
      <c r="O18" s="113"/>
      <c r="P18" s="112" t="s">
        <v>10</v>
      </c>
      <c r="Q18" s="113"/>
    </row>
    <row r="19" spans="1:21" ht="43.5" customHeight="1">
      <c r="B19" s="116"/>
      <c r="C19" s="65" t="s">
        <v>12</v>
      </c>
      <c r="D19" s="64" t="s">
        <v>4</v>
      </c>
      <c r="E19" s="2" t="s">
        <v>12</v>
      </c>
      <c r="F19" s="64" t="s">
        <v>4</v>
      </c>
      <c r="G19" s="2" t="s">
        <v>12</v>
      </c>
      <c r="H19" s="64" t="s">
        <v>4</v>
      </c>
      <c r="I19" s="44" t="s">
        <v>12</v>
      </c>
      <c r="J19" s="45" t="s">
        <v>12</v>
      </c>
      <c r="K19" s="46" t="s">
        <v>12</v>
      </c>
      <c r="L19" s="91" t="s">
        <v>12</v>
      </c>
      <c r="M19" s="89" t="s">
        <v>4</v>
      </c>
      <c r="N19" s="2" t="s">
        <v>12</v>
      </c>
      <c r="O19" s="89" t="s">
        <v>4</v>
      </c>
      <c r="P19" s="2" t="s">
        <v>12</v>
      </c>
      <c r="Q19" s="89" t="s">
        <v>4</v>
      </c>
    </row>
    <row r="20" spans="1:21" s="7" customFormat="1" ht="12.75" customHeight="1">
      <c r="A20" s="3"/>
      <c r="B20" s="4">
        <v>1</v>
      </c>
      <c r="C20" s="35">
        <v>2</v>
      </c>
      <c r="D20" s="6">
        <v>3</v>
      </c>
      <c r="E20" s="5">
        <v>4</v>
      </c>
      <c r="F20" s="6">
        <v>5</v>
      </c>
      <c r="G20" s="5">
        <v>6</v>
      </c>
      <c r="H20" s="6">
        <v>7</v>
      </c>
      <c r="I20" s="48">
        <v>8</v>
      </c>
      <c r="J20" s="49">
        <v>9</v>
      </c>
      <c r="K20" s="50">
        <v>10</v>
      </c>
      <c r="L20" s="35">
        <v>2</v>
      </c>
      <c r="M20" s="6">
        <v>3</v>
      </c>
      <c r="N20" s="5">
        <v>4</v>
      </c>
      <c r="O20" s="6">
        <v>5</v>
      </c>
      <c r="P20" s="5">
        <v>6</v>
      </c>
      <c r="Q20" s="6">
        <v>7</v>
      </c>
    </row>
    <row r="21" spans="1:21" s="12" customFormat="1" ht="33" customHeight="1">
      <c r="B21" s="13" t="s">
        <v>6</v>
      </c>
      <c r="C21" s="36">
        <v>20186824565.920006</v>
      </c>
      <c r="D21" s="70"/>
      <c r="E21" s="14">
        <v>7816805599.5200081</v>
      </c>
      <c r="F21" s="70"/>
      <c r="G21" s="14">
        <v>5031247017.420002</v>
      </c>
      <c r="H21" s="70"/>
      <c r="I21" s="94">
        <f>I26+I29</f>
        <v>-7909141.6500000004</v>
      </c>
      <c r="J21" s="56">
        <f>J26+J29</f>
        <v>0</v>
      </c>
      <c r="K21" s="60">
        <f>K26+K29</f>
        <v>0</v>
      </c>
      <c r="L21" s="36">
        <f>L26+L29</f>
        <v>20178915424.270004</v>
      </c>
      <c r="M21" s="70"/>
      <c r="N21" s="14">
        <f>N26+N29</f>
        <v>7816805599.5200081</v>
      </c>
      <c r="O21" s="70"/>
      <c r="P21" s="14">
        <f>P26+P29</f>
        <v>5031247017.420002</v>
      </c>
      <c r="Q21" s="70"/>
      <c r="R21" s="107"/>
      <c r="S21" s="107"/>
      <c r="T21" s="107"/>
      <c r="U21" s="107"/>
    </row>
    <row r="22" spans="1:21" s="12" customFormat="1" ht="17.25" customHeight="1">
      <c r="B22" s="15" t="s">
        <v>3</v>
      </c>
      <c r="C22" s="37"/>
      <c r="D22" s="71"/>
      <c r="E22" s="16"/>
      <c r="F22" s="71"/>
      <c r="G22" s="16"/>
      <c r="H22" s="71"/>
      <c r="I22" s="93"/>
      <c r="J22" s="52"/>
      <c r="K22" s="53"/>
      <c r="L22" s="37"/>
      <c r="M22" s="71"/>
      <c r="N22" s="16"/>
      <c r="O22" s="71"/>
      <c r="P22" s="16"/>
      <c r="Q22" s="71"/>
      <c r="R22" s="107"/>
      <c r="S22" s="107"/>
      <c r="T22" s="107"/>
      <c r="U22" s="107"/>
    </row>
    <row r="23" spans="1:21" s="18" customFormat="1" ht="23.25" customHeight="1">
      <c r="B23" s="21" t="s">
        <v>9</v>
      </c>
      <c r="C23" s="38"/>
      <c r="D23" s="70"/>
      <c r="E23" s="17"/>
      <c r="F23" s="70"/>
      <c r="G23" s="17"/>
      <c r="H23" s="70"/>
      <c r="I23" s="95"/>
      <c r="J23" s="54"/>
      <c r="K23" s="55"/>
      <c r="L23" s="38"/>
      <c r="M23" s="70"/>
      <c r="N23" s="17"/>
      <c r="O23" s="70"/>
      <c r="P23" s="17"/>
      <c r="Q23" s="70"/>
      <c r="R23" s="107"/>
      <c r="S23" s="107"/>
      <c r="T23" s="107"/>
      <c r="U23" s="108"/>
    </row>
    <row r="24" spans="1:21" s="18" customFormat="1" ht="20.25" customHeight="1">
      <c r="B24" s="23" t="s">
        <v>0</v>
      </c>
      <c r="C24" s="39"/>
      <c r="D24" s="71"/>
      <c r="E24" s="20"/>
      <c r="F24" s="71"/>
      <c r="G24" s="20"/>
      <c r="H24" s="71"/>
      <c r="I24" s="95"/>
      <c r="J24" s="54"/>
      <c r="K24" s="55"/>
      <c r="L24" s="39"/>
      <c r="M24" s="71"/>
      <c r="N24" s="20"/>
      <c r="O24" s="71"/>
      <c r="P24" s="20"/>
      <c r="Q24" s="71"/>
      <c r="R24" s="107"/>
      <c r="S24" s="107"/>
      <c r="T24" s="107"/>
      <c r="U24" s="108"/>
    </row>
    <row r="25" spans="1:21" s="18" customFormat="1" ht="23.25" customHeight="1">
      <c r="B25" s="23" t="s">
        <v>1</v>
      </c>
      <c r="C25" s="39"/>
      <c r="D25" s="71"/>
      <c r="E25" s="20"/>
      <c r="F25" s="71"/>
      <c r="G25" s="20"/>
      <c r="H25" s="71"/>
      <c r="I25" s="95"/>
      <c r="J25" s="54"/>
      <c r="K25" s="55"/>
      <c r="L25" s="39"/>
      <c r="M25" s="71"/>
      <c r="N25" s="20"/>
      <c r="O25" s="71"/>
      <c r="P25" s="20"/>
      <c r="Q25" s="71"/>
      <c r="R25" s="107"/>
      <c r="S25" s="107"/>
      <c r="T25" s="107"/>
      <c r="U25" s="108"/>
    </row>
    <row r="26" spans="1:21" s="12" customFormat="1" ht="23.25" customHeight="1">
      <c r="B26" s="21" t="s">
        <v>5</v>
      </c>
      <c r="C26" s="78">
        <v>22741868211.210007</v>
      </c>
      <c r="D26" s="72"/>
      <c r="E26" s="74">
        <v>15414429446.710007</v>
      </c>
      <c r="F26" s="72"/>
      <c r="G26" s="74">
        <v>13383073078.889999</v>
      </c>
      <c r="H26" s="72"/>
      <c r="I26" s="96">
        <f t="shared" ref="I26:K26" si="0">I27+I28</f>
        <v>0</v>
      </c>
      <c r="J26" s="76">
        <f t="shared" si="0"/>
        <v>0</v>
      </c>
      <c r="K26" s="77">
        <f t="shared" si="0"/>
        <v>0</v>
      </c>
      <c r="L26" s="78">
        <f>L27+L28</f>
        <v>22741868211.210007</v>
      </c>
      <c r="M26" s="72"/>
      <c r="N26" s="74">
        <f>N27+N28</f>
        <v>15414429446.710007</v>
      </c>
      <c r="O26" s="72"/>
      <c r="P26" s="74">
        <f>P27+P28</f>
        <v>13383073078.889999</v>
      </c>
      <c r="Q26" s="72"/>
      <c r="R26" s="107"/>
      <c r="S26" s="107"/>
      <c r="T26" s="107"/>
      <c r="U26" s="107"/>
    </row>
    <row r="27" spans="1:21" s="12" customFormat="1" ht="23.25" customHeight="1">
      <c r="B27" s="23" t="s">
        <v>0</v>
      </c>
      <c r="C27" s="81">
        <v>98438782211.210007</v>
      </c>
      <c r="D27" s="33" t="s">
        <v>14</v>
      </c>
      <c r="E27" s="81">
        <v>66810687446.710007</v>
      </c>
      <c r="F27" s="33" t="s">
        <v>15</v>
      </c>
      <c r="G27" s="81">
        <v>64905477721.779999</v>
      </c>
      <c r="H27" s="33" t="s">
        <v>21</v>
      </c>
      <c r="I27" s="97"/>
      <c r="J27" s="79"/>
      <c r="K27" s="80"/>
      <c r="L27" s="81">
        <f>C27+I27</f>
        <v>98438782211.210007</v>
      </c>
      <c r="M27" s="33" t="s">
        <v>14</v>
      </c>
      <c r="N27" s="81">
        <f>E27+J27</f>
        <v>66810687446.710007</v>
      </c>
      <c r="O27" s="33" t="s">
        <v>15</v>
      </c>
      <c r="P27" s="81">
        <f>G27+K27</f>
        <v>64905477721.779999</v>
      </c>
      <c r="Q27" s="33" t="s">
        <v>21</v>
      </c>
      <c r="R27" s="107"/>
      <c r="S27" s="107"/>
      <c r="T27" s="107"/>
      <c r="U27" s="107"/>
    </row>
    <row r="28" spans="1:21" s="12" customFormat="1" ht="23.25" customHeight="1">
      <c r="B28" s="23" t="s">
        <v>1</v>
      </c>
      <c r="C28" s="81">
        <v>-75696914000</v>
      </c>
      <c r="D28" s="33"/>
      <c r="E28" s="81">
        <v>-51396258000</v>
      </c>
      <c r="F28" s="33"/>
      <c r="G28" s="81">
        <v>-51522404642.889999</v>
      </c>
      <c r="H28" s="33"/>
      <c r="I28" s="93"/>
      <c r="J28" s="79"/>
      <c r="K28" s="80"/>
      <c r="L28" s="81">
        <f>C28+I28</f>
        <v>-75696914000</v>
      </c>
      <c r="M28" s="33"/>
      <c r="N28" s="81">
        <f>E28+J28</f>
        <v>-51396258000</v>
      </c>
      <c r="O28" s="33"/>
      <c r="P28" s="81">
        <f>G28+K28</f>
        <v>-51522404642.889999</v>
      </c>
      <c r="Q28" s="33"/>
      <c r="R28" s="107"/>
      <c r="S28" s="107"/>
      <c r="T28" s="107"/>
      <c r="U28" s="107"/>
    </row>
    <row r="29" spans="1:21" s="12" customFormat="1" ht="34.5" customHeight="1">
      <c r="B29" s="21" t="s">
        <v>11</v>
      </c>
      <c r="C29" s="41">
        <v>-2555043645.2900009</v>
      </c>
      <c r="D29" s="70"/>
      <c r="E29" s="22">
        <v>-7597623847.1899986</v>
      </c>
      <c r="F29" s="70"/>
      <c r="G29" s="22">
        <v>-8351826061.4699974</v>
      </c>
      <c r="H29" s="70"/>
      <c r="I29" s="24">
        <f t="shared" ref="I29:K29" si="1">I30+I34</f>
        <v>-7909141.6500000004</v>
      </c>
      <c r="J29" s="57">
        <f t="shared" si="1"/>
        <v>0</v>
      </c>
      <c r="K29" s="61">
        <f t="shared" si="1"/>
        <v>0</v>
      </c>
      <c r="L29" s="41">
        <f>L30+L34</f>
        <v>-2562952786.9400005</v>
      </c>
      <c r="M29" s="70"/>
      <c r="N29" s="22">
        <f>N30+N34</f>
        <v>-7597623847.1899986</v>
      </c>
      <c r="O29" s="70"/>
      <c r="P29" s="22">
        <f>P30+P34</f>
        <v>-8351826061.4699974</v>
      </c>
      <c r="Q29" s="70"/>
      <c r="R29" s="107"/>
      <c r="S29" s="107"/>
      <c r="T29" s="107"/>
      <c r="U29" s="107"/>
    </row>
    <row r="30" spans="1:21" s="12" customFormat="1" ht="23.25" customHeight="1">
      <c r="B30" s="23" t="s">
        <v>0</v>
      </c>
      <c r="C30" s="40">
        <v>11745429000</v>
      </c>
      <c r="D30" s="71"/>
      <c r="E30" s="25">
        <v>12079781000</v>
      </c>
      <c r="F30" s="71"/>
      <c r="G30" s="25">
        <v>10516484000</v>
      </c>
      <c r="H30" s="71"/>
      <c r="I30" s="27">
        <f t="shared" ref="I30:K30" si="2">I31+I33+I32</f>
        <v>0</v>
      </c>
      <c r="J30" s="58">
        <f t="shared" si="2"/>
        <v>0</v>
      </c>
      <c r="K30" s="62">
        <f t="shared" si="2"/>
        <v>0</v>
      </c>
      <c r="L30" s="40">
        <f>L31+L33+L32</f>
        <v>11745429000</v>
      </c>
      <c r="M30" s="71"/>
      <c r="N30" s="25">
        <f>N31+N33+N32</f>
        <v>12079781000</v>
      </c>
      <c r="O30" s="71"/>
      <c r="P30" s="25">
        <f>P31+P33+P32</f>
        <v>10516484000</v>
      </c>
      <c r="Q30" s="71"/>
      <c r="R30" s="107"/>
      <c r="S30" s="107"/>
      <c r="T30" s="107"/>
      <c r="U30" s="107"/>
    </row>
    <row r="31" spans="1:21" s="12" customFormat="1" ht="60.95" customHeight="1">
      <c r="B31" s="32" t="s">
        <v>22</v>
      </c>
      <c r="C31" s="81">
        <v>10755920000</v>
      </c>
      <c r="D31" s="33" t="s">
        <v>7</v>
      </c>
      <c r="E31" s="75">
        <v>11396258000</v>
      </c>
      <c r="F31" s="33" t="s">
        <v>8</v>
      </c>
      <c r="G31" s="75">
        <v>10516484000</v>
      </c>
      <c r="H31" s="33" t="s">
        <v>10</v>
      </c>
      <c r="I31" s="93"/>
      <c r="J31" s="52"/>
      <c r="K31" s="53"/>
      <c r="L31" s="81">
        <f>C31+I31</f>
        <v>10755920000</v>
      </c>
      <c r="M31" s="33" t="s">
        <v>7</v>
      </c>
      <c r="N31" s="75">
        <f>E31+J31</f>
        <v>11396258000</v>
      </c>
      <c r="O31" s="33" t="s">
        <v>8</v>
      </c>
      <c r="P31" s="75">
        <f>G31+K31</f>
        <v>10516484000</v>
      </c>
      <c r="Q31" s="33" t="s">
        <v>10</v>
      </c>
      <c r="R31" s="107"/>
      <c r="S31" s="107"/>
      <c r="T31" s="107"/>
      <c r="U31" s="107"/>
    </row>
    <row r="32" spans="1:21" s="12" customFormat="1" ht="75.599999999999994" customHeight="1">
      <c r="B32" s="26" t="s">
        <v>28</v>
      </c>
      <c r="C32" s="82">
        <v>989509000</v>
      </c>
      <c r="D32" s="73" t="s">
        <v>16</v>
      </c>
      <c r="E32" s="75">
        <v>683523000</v>
      </c>
      <c r="F32" s="73" t="s">
        <v>17</v>
      </c>
      <c r="G32" s="75"/>
      <c r="H32" s="73"/>
      <c r="I32" s="51"/>
      <c r="J32" s="52"/>
      <c r="K32" s="53"/>
      <c r="L32" s="82">
        <f>C32+I32</f>
        <v>989509000</v>
      </c>
      <c r="M32" s="73" t="s">
        <v>16</v>
      </c>
      <c r="N32" s="75">
        <f>E32+J32</f>
        <v>683523000</v>
      </c>
      <c r="O32" s="73" t="s">
        <v>17</v>
      </c>
      <c r="P32" s="75"/>
      <c r="Q32" s="73"/>
      <c r="R32" s="107"/>
      <c r="S32" s="107"/>
      <c r="T32" s="107"/>
      <c r="U32" s="107"/>
    </row>
    <row r="33" spans="2:21" s="12" customFormat="1" ht="78" hidden="1" customHeight="1">
      <c r="B33" s="19"/>
      <c r="C33" s="40"/>
      <c r="D33" s="33"/>
      <c r="E33" s="25"/>
      <c r="F33" s="71"/>
      <c r="G33" s="25"/>
      <c r="H33" s="71"/>
      <c r="I33" s="51"/>
      <c r="J33" s="52"/>
      <c r="K33" s="53"/>
      <c r="L33" s="40"/>
      <c r="M33" s="33"/>
      <c r="N33" s="25"/>
      <c r="O33" s="71"/>
      <c r="P33" s="25"/>
      <c r="Q33" s="71"/>
      <c r="R33" s="107"/>
      <c r="S33" s="107"/>
      <c r="T33" s="107"/>
      <c r="U33" s="107"/>
    </row>
    <row r="34" spans="2:21" s="12" customFormat="1" ht="22.5" customHeight="1">
      <c r="B34" s="19" t="s">
        <v>1</v>
      </c>
      <c r="C34" s="42">
        <v>-14300472645.290001</v>
      </c>
      <c r="D34" s="33"/>
      <c r="E34" s="27">
        <v>-19677404847.189999</v>
      </c>
      <c r="F34" s="33"/>
      <c r="G34" s="27">
        <v>-18868310061.469997</v>
      </c>
      <c r="H34" s="33"/>
      <c r="I34" s="27">
        <f>I35+I36+I47+I48+I49+I50+I51</f>
        <v>-7909141.6500000004</v>
      </c>
      <c r="J34" s="59">
        <f>J35+J36+J47+J48+J49+J50+J51</f>
        <v>0</v>
      </c>
      <c r="K34" s="63">
        <f>K35+K36+K47+K48+K49+K50+K51</f>
        <v>0</v>
      </c>
      <c r="L34" s="42">
        <f>L35+L36+L47+L48+L49+L50+L51</f>
        <v>-14308381786.940001</v>
      </c>
      <c r="M34" s="33"/>
      <c r="N34" s="27">
        <f>N35+N36+N47+N48+N49+N50+N51</f>
        <v>-19677404847.189999</v>
      </c>
      <c r="O34" s="33"/>
      <c r="P34" s="27">
        <f>P35+P36+P47+P48+P49+P50+P51</f>
        <v>-18868310061.469997</v>
      </c>
      <c r="Q34" s="33"/>
      <c r="R34" s="107"/>
      <c r="S34" s="107"/>
      <c r="T34" s="107"/>
      <c r="U34" s="107"/>
    </row>
    <row r="35" spans="2:21" s="12" customFormat="1" ht="54.95" customHeight="1">
      <c r="B35" s="26" t="s">
        <v>23</v>
      </c>
      <c r="C35" s="43">
        <v>-10755920000</v>
      </c>
      <c r="D35" s="33"/>
      <c r="E35" s="28">
        <v>-11396258000</v>
      </c>
      <c r="F35" s="33"/>
      <c r="G35" s="28">
        <v>-10516484000</v>
      </c>
      <c r="H35" s="33"/>
      <c r="I35" s="51"/>
      <c r="J35" s="52"/>
      <c r="K35" s="53"/>
      <c r="L35" s="43">
        <f>-L31</f>
        <v>-10755920000</v>
      </c>
      <c r="M35" s="33"/>
      <c r="N35" s="28">
        <f>-N31</f>
        <v>-11396258000</v>
      </c>
      <c r="O35" s="33"/>
      <c r="P35" s="28">
        <f>-P31</f>
        <v>-10516484000</v>
      </c>
      <c r="Q35" s="33"/>
      <c r="R35" s="107"/>
      <c r="S35" s="107"/>
      <c r="T35" s="107"/>
      <c r="U35" s="107"/>
    </row>
    <row r="36" spans="2:21" s="12" customFormat="1" ht="61.5" customHeight="1">
      <c r="B36" s="26" t="s">
        <v>24</v>
      </c>
      <c r="C36" s="40">
        <v>-877000874.86000013</v>
      </c>
      <c r="D36" s="33"/>
      <c r="E36" s="25">
        <v>-3322114571.5000005</v>
      </c>
      <c r="F36" s="33"/>
      <c r="G36" s="25">
        <v>-3322114571.5000005</v>
      </c>
      <c r="H36" s="33"/>
      <c r="I36" s="27">
        <f>I38+I39+I40+I41+I42+I43+I44+I45+I46</f>
        <v>0</v>
      </c>
      <c r="J36" s="58">
        <f t="shared" ref="J36:K36" si="3">J38+J39+J40+J41+J42+J43+J44+J45+J46</f>
        <v>0</v>
      </c>
      <c r="K36" s="62">
        <f t="shared" si="3"/>
        <v>0</v>
      </c>
      <c r="L36" s="40">
        <f>L38+L39+L40+L41+L42+L43+L44+L45+L46</f>
        <v>-877000874.86000013</v>
      </c>
      <c r="M36" s="33"/>
      <c r="N36" s="25">
        <f>N38+N39+N40+N41+N42+N43+N44+N45+N46</f>
        <v>-3322114571.5000005</v>
      </c>
      <c r="O36" s="33"/>
      <c r="P36" s="25">
        <f>P38+P39+P40+P41+P42+P43+P44+P45+P46</f>
        <v>-3322114571.5000005</v>
      </c>
      <c r="Q36" s="33"/>
      <c r="R36" s="107"/>
      <c r="S36" s="107"/>
      <c r="T36" s="107"/>
      <c r="U36" s="107"/>
    </row>
    <row r="37" spans="2:21" s="12" customFormat="1" ht="15" customHeight="1">
      <c r="B37" s="29" t="s">
        <v>13</v>
      </c>
      <c r="C37" s="40"/>
      <c r="D37" s="33"/>
      <c r="E37" s="25"/>
      <c r="F37" s="33"/>
      <c r="G37" s="25"/>
      <c r="H37" s="33"/>
      <c r="I37" s="93"/>
      <c r="J37" s="52"/>
      <c r="K37" s="53"/>
      <c r="L37" s="40"/>
      <c r="M37" s="33"/>
      <c r="N37" s="25"/>
      <c r="O37" s="33"/>
      <c r="P37" s="25"/>
      <c r="Q37" s="33"/>
      <c r="R37" s="107"/>
      <c r="S37" s="107"/>
      <c r="T37" s="107"/>
      <c r="U37" s="107"/>
    </row>
    <row r="38" spans="2:21" s="12" customFormat="1" ht="88.5" customHeight="1">
      <c r="B38" s="29" t="s">
        <v>32</v>
      </c>
      <c r="C38" s="83">
        <v>-20000000</v>
      </c>
      <c r="D38" s="33"/>
      <c r="E38" s="75">
        <v>-57000000</v>
      </c>
      <c r="F38" s="33"/>
      <c r="G38" s="81">
        <v>-57000000</v>
      </c>
      <c r="H38" s="33"/>
      <c r="I38" s="75"/>
      <c r="J38" s="79"/>
      <c r="K38" s="80"/>
      <c r="L38" s="83">
        <f t="shared" ref="L38:L50" si="4">C38+I38</f>
        <v>-20000000</v>
      </c>
      <c r="M38" s="33"/>
      <c r="N38" s="75">
        <f>E38+J38</f>
        <v>-57000000</v>
      </c>
      <c r="O38" s="33"/>
      <c r="P38" s="81">
        <f>G38+K38</f>
        <v>-57000000</v>
      </c>
      <c r="Q38" s="33"/>
      <c r="R38" s="107"/>
      <c r="S38" s="107"/>
      <c r="T38" s="107"/>
      <c r="U38" s="107"/>
    </row>
    <row r="39" spans="2:21" s="12" customFormat="1" ht="84" customHeight="1">
      <c r="B39" s="29" t="s">
        <v>37</v>
      </c>
      <c r="C39" s="83">
        <v>-338432266.66999996</v>
      </c>
      <c r="D39" s="33"/>
      <c r="E39" s="75">
        <v>-964531960</v>
      </c>
      <c r="F39" s="33"/>
      <c r="G39" s="81">
        <v>-964531960</v>
      </c>
      <c r="H39" s="33"/>
      <c r="I39" s="75"/>
      <c r="J39" s="84"/>
      <c r="K39" s="85"/>
      <c r="L39" s="83">
        <f t="shared" si="4"/>
        <v>-338432266.66999996</v>
      </c>
      <c r="M39" s="33"/>
      <c r="N39" s="75">
        <f t="shared" ref="N39:N51" si="5">E39+J39</f>
        <v>-964531960</v>
      </c>
      <c r="O39" s="33"/>
      <c r="P39" s="81">
        <f>G39+K39</f>
        <v>-964531960</v>
      </c>
      <c r="Q39" s="33"/>
      <c r="R39" s="107"/>
      <c r="S39" s="107"/>
      <c r="T39" s="107"/>
      <c r="U39" s="107"/>
    </row>
    <row r="40" spans="2:21" s="12" customFormat="1" ht="89.25" customHeight="1">
      <c r="B40" s="29" t="s">
        <v>33</v>
      </c>
      <c r="C40" s="83">
        <v>-386626133.33000004</v>
      </c>
      <c r="D40" s="33"/>
      <c r="E40" s="75">
        <v>-1101884480</v>
      </c>
      <c r="F40" s="33"/>
      <c r="G40" s="81">
        <v>-1101884480</v>
      </c>
      <c r="H40" s="33"/>
      <c r="I40" s="75"/>
      <c r="J40" s="84"/>
      <c r="K40" s="85"/>
      <c r="L40" s="83">
        <f t="shared" si="4"/>
        <v>-386626133.33000004</v>
      </c>
      <c r="M40" s="33"/>
      <c r="N40" s="75">
        <f t="shared" si="5"/>
        <v>-1101884480</v>
      </c>
      <c r="O40" s="33"/>
      <c r="P40" s="81">
        <f>G40+K40</f>
        <v>-1101884480</v>
      </c>
      <c r="Q40" s="33"/>
      <c r="R40" s="107"/>
      <c r="S40" s="107"/>
      <c r="T40" s="107"/>
      <c r="U40" s="107"/>
    </row>
    <row r="41" spans="2:21" s="12" customFormat="1" ht="87.75" customHeight="1">
      <c r="B41" s="29" t="s">
        <v>34</v>
      </c>
      <c r="C41" s="83">
        <v>-24907133.329999998</v>
      </c>
      <c r="D41" s="33"/>
      <c r="E41" s="75">
        <v>-70985330</v>
      </c>
      <c r="F41" s="33"/>
      <c r="G41" s="81">
        <v>-70985330</v>
      </c>
      <c r="H41" s="33"/>
      <c r="I41" s="75"/>
      <c r="J41" s="84"/>
      <c r="K41" s="85"/>
      <c r="L41" s="83">
        <f t="shared" si="4"/>
        <v>-24907133.329999998</v>
      </c>
      <c r="M41" s="33"/>
      <c r="N41" s="75">
        <f t="shared" si="5"/>
        <v>-70985330</v>
      </c>
      <c r="O41" s="33"/>
      <c r="P41" s="81">
        <f t="shared" ref="P41:P51" si="6">G41+K41</f>
        <v>-70985330</v>
      </c>
      <c r="Q41" s="33"/>
      <c r="R41" s="107"/>
      <c r="S41" s="107"/>
      <c r="T41" s="107"/>
      <c r="U41" s="107"/>
    </row>
    <row r="42" spans="2:21" s="12" customFormat="1" ht="84.75" customHeight="1">
      <c r="B42" s="29" t="s">
        <v>35</v>
      </c>
      <c r="C42" s="83">
        <v>-83333333.330000013</v>
      </c>
      <c r="D42" s="33"/>
      <c r="E42" s="75">
        <v>-800000000</v>
      </c>
      <c r="F42" s="33"/>
      <c r="G42" s="81">
        <v>-800000000</v>
      </c>
      <c r="H42" s="33"/>
      <c r="I42" s="99"/>
      <c r="J42" s="52"/>
      <c r="K42" s="53"/>
      <c r="L42" s="83">
        <f t="shared" si="4"/>
        <v>-83333333.330000013</v>
      </c>
      <c r="M42" s="33"/>
      <c r="N42" s="75">
        <f t="shared" si="5"/>
        <v>-800000000</v>
      </c>
      <c r="O42" s="33"/>
      <c r="P42" s="81">
        <f t="shared" si="6"/>
        <v>-800000000</v>
      </c>
      <c r="Q42" s="33"/>
      <c r="R42" s="107"/>
      <c r="S42" s="107"/>
      <c r="T42" s="107"/>
      <c r="U42" s="107"/>
    </row>
    <row r="43" spans="2:21" s="12" customFormat="1" ht="89.25" customHeight="1">
      <c r="B43" s="29" t="s">
        <v>36</v>
      </c>
      <c r="C43" s="83">
        <v>-23702008.200000003</v>
      </c>
      <c r="D43" s="33"/>
      <c r="E43" s="75">
        <v>-71106024.609999999</v>
      </c>
      <c r="F43" s="33"/>
      <c r="G43" s="81">
        <v>-71106024.609999999</v>
      </c>
      <c r="H43" s="33"/>
      <c r="I43" s="99"/>
      <c r="J43" s="52"/>
      <c r="K43" s="53"/>
      <c r="L43" s="83">
        <f t="shared" si="4"/>
        <v>-23702008.200000003</v>
      </c>
      <c r="M43" s="33"/>
      <c r="N43" s="75">
        <f t="shared" si="5"/>
        <v>-71106024.609999999</v>
      </c>
      <c r="O43" s="33"/>
      <c r="P43" s="81">
        <f t="shared" si="6"/>
        <v>-71106024.609999999</v>
      </c>
      <c r="Q43" s="33"/>
      <c r="R43" s="107"/>
      <c r="S43" s="107"/>
      <c r="T43" s="107"/>
      <c r="U43" s="107"/>
    </row>
    <row r="44" spans="2:21" s="12" customFormat="1" ht="112.5" customHeight="1">
      <c r="B44" s="29" t="s">
        <v>18</v>
      </c>
      <c r="C44" s="83">
        <v>0</v>
      </c>
      <c r="D44" s="33"/>
      <c r="E44" s="75">
        <v>-201204824.84</v>
      </c>
      <c r="F44" s="33"/>
      <c r="G44" s="81">
        <v>-201204824.84</v>
      </c>
      <c r="H44" s="33"/>
      <c r="I44" s="51"/>
      <c r="J44" s="52"/>
      <c r="K44" s="53"/>
      <c r="L44" s="83">
        <f t="shared" si="4"/>
        <v>0</v>
      </c>
      <c r="M44" s="33"/>
      <c r="N44" s="75">
        <f t="shared" si="5"/>
        <v>-201204824.84</v>
      </c>
      <c r="O44" s="33"/>
      <c r="P44" s="81">
        <f t="shared" si="6"/>
        <v>-201204824.84</v>
      </c>
      <c r="Q44" s="33"/>
      <c r="R44" s="107"/>
      <c r="S44" s="107"/>
      <c r="T44" s="107"/>
      <c r="U44" s="107"/>
    </row>
    <row r="45" spans="2:21" s="12" customFormat="1" ht="113.25" customHeight="1">
      <c r="B45" s="29" t="s">
        <v>19</v>
      </c>
      <c r="C45" s="83">
        <v>0</v>
      </c>
      <c r="D45" s="33"/>
      <c r="E45" s="75">
        <v>-45328869.859999999</v>
      </c>
      <c r="F45" s="33"/>
      <c r="G45" s="81">
        <v>-45328869.859999999</v>
      </c>
      <c r="H45" s="33"/>
      <c r="I45" s="51"/>
      <c r="J45" s="52"/>
      <c r="K45" s="53"/>
      <c r="L45" s="83">
        <f t="shared" si="4"/>
        <v>0</v>
      </c>
      <c r="M45" s="33"/>
      <c r="N45" s="75">
        <f t="shared" si="5"/>
        <v>-45328869.859999999</v>
      </c>
      <c r="O45" s="33"/>
      <c r="P45" s="81">
        <f t="shared" si="6"/>
        <v>-45328869.859999999</v>
      </c>
      <c r="Q45" s="33"/>
      <c r="R45" s="107"/>
      <c r="S45" s="107"/>
      <c r="T45" s="107"/>
      <c r="U45" s="107"/>
    </row>
    <row r="46" spans="2:21" s="12" customFormat="1" ht="113.25" customHeight="1">
      <c r="B46" s="29" t="s">
        <v>20</v>
      </c>
      <c r="C46" s="83">
        <v>0</v>
      </c>
      <c r="D46" s="33"/>
      <c r="E46" s="75">
        <v>-10073082.189999999</v>
      </c>
      <c r="F46" s="33"/>
      <c r="G46" s="81">
        <v>-10073082.189999999</v>
      </c>
      <c r="H46" s="33"/>
      <c r="I46" s="51"/>
      <c r="J46" s="52"/>
      <c r="K46" s="53"/>
      <c r="L46" s="83">
        <f t="shared" si="4"/>
        <v>0</v>
      </c>
      <c r="M46" s="33"/>
      <c r="N46" s="75">
        <f t="shared" si="5"/>
        <v>-10073082.189999999</v>
      </c>
      <c r="O46" s="33"/>
      <c r="P46" s="81">
        <f t="shared" si="6"/>
        <v>-10073082.189999999</v>
      </c>
      <c r="Q46" s="33"/>
      <c r="R46" s="107"/>
      <c r="S46" s="107"/>
      <c r="T46" s="107"/>
      <c r="U46" s="107"/>
    </row>
    <row r="47" spans="2:21" s="12" customFormat="1" ht="80.099999999999994" customHeight="1">
      <c r="B47" s="26" t="s">
        <v>29</v>
      </c>
      <c r="C47" s="83">
        <v>-14428571.43</v>
      </c>
      <c r="D47" s="33"/>
      <c r="E47" s="75">
        <v>-143453357.13999999</v>
      </c>
      <c r="F47" s="33"/>
      <c r="G47" s="81">
        <v>-214132571.41999999</v>
      </c>
      <c r="H47" s="33"/>
      <c r="I47" s="51">
        <v>-7909141.6500000004</v>
      </c>
      <c r="J47" s="52"/>
      <c r="K47" s="53"/>
      <c r="L47" s="83">
        <f t="shared" si="4"/>
        <v>-22337713.079999998</v>
      </c>
      <c r="M47" s="33"/>
      <c r="N47" s="75">
        <f t="shared" si="5"/>
        <v>-143453357.13999999</v>
      </c>
      <c r="O47" s="33"/>
      <c r="P47" s="81">
        <f t="shared" si="6"/>
        <v>-214132571.41999999</v>
      </c>
      <c r="Q47" s="33"/>
      <c r="R47" s="107"/>
      <c r="S47" s="107"/>
      <c r="T47" s="107"/>
      <c r="U47" s="107"/>
    </row>
    <row r="48" spans="2:21" s="12" customFormat="1" ht="129.94999999999999" customHeight="1">
      <c r="B48" s="26" t="s">
        <v>30</v>
      </c>
      <c r="C48" s="83">
        <v>0</v>
      </c>
      <c r="D48" s="33"/>
      <c r="E48" s="75">
        <v>-1986512000</v>
      </c>
      <c r="F48" s="33"/>
      <c r="G48" s="81">
        <v>-1986512000</v>
      </c>
      <c r="H48" s="33"/>
      <c r="I48" s="51"/>
      <c r="J48" s="52"/>
      <c r="K48" s="53"/>
      <c r="L48" s="83">
        <f t="shared" si="4"/>
        <v>0</v>
      </c>
      <c r="M48" s="33"/>
      <c r="N48" s="75">
        <f t="shared" si="5"/>
        <v>-1986512000</v>
      </c>
      <c r="O48" s="33"/>
      <c r="P48" s="81">
        <f t="shared" si="6"/>
        <v>-1986512000</v>
      </c>
      <c r="Q48" s="33"/>
      <c r="R48" s="107"/>
      <c r="S48" s="107"/>
      <c r="T48" s="107"/>
      <c r="U48" s="107"/>
    </row>
    <row r="49" spans="2:21" s="12" customFormat="1" ht="147" customHeight="1">
      <c r="B49" s="26" t="s">
        <v>31</v>
      </c>
      <c r="C49" s="83">
        <v>0</v>
      </c>
      <c r="D49" s="33"/>
      <c r="E49" s="75">
        <v>-2649841500</v>
      </c>
      <c r="F49" s="33"/>
      <c r="G49" s="81">
        <v>-2649841500</v>
      </c>
      <c r="H49" s="33"/>
      <c r="I49" s="51"/>
      <c r="J49" s="52"/>
      <c r="K49" s="53"/>
      <c r="L49" s="83">
        <f t="shared" si="4"/>
        <v>0</v>
      </c>
      <c r="M49" s="33"/>
      <c r="N49" s="75">
        <f t="shared" si="5"/>
        <v>-2649841500</v>
      </c>
      <c r="O49" s="33"/>
      <c r="P49" s="81">
        <f t="shared" si="6"/>
        <v>-2649841500</v>
      </c>
      <c r="Q49" s="33"/>
      <c r="R49" s="107"/>
      <c r="S49" s="107"/>
      <c r="T49" s="107"/>
      <c r="U49" s="107"/>
    </row>
    <row r="50" spans="2:21" s="12" customFormat="1" ht="128.1" customHeight="1">
      <c r="B50" s="26" t="s">
        <v>25</v>
      </c>
      <c r="C50" s="83">
        <v>-2653123199</v>
      </c>
      <c r="D50" s="33"/>
      <c r="E50" s="75">
        <v>0</v>
      </c>
      <c r="F50" s="33"/>
      <c r="G50" s="81">
        <v>0</v>
      </c>
      <c r="H50" s="33"/>
      <c r="I50" s="51"/>
      <c r="J50" s="52"/>
      <c r="K50" s="53"/>
      <c r="L50" s="83">
        <f t="shared" si="4"/>
        <v>-2653123199</v>
      </c>
      <c r="M50" s="33"/>
      <c r="N50" s="75">
        <f t="shared" si="5"/>
        <v>0</v>
      </c>
      <c r="O50" s="33"/>
      <c r="P50" s="81">
        <f t="shared" si="6"/>
        <v>0</v>
      </c>
      <c r="Q50" s="33"/>
      <c r="R50" s="107"/>
      <c r="S50" s="107"/>
      <c r="T50" s="107"/>
      <c r="U50" s="107"/>
    </row>
    <row r="51" spans="2:21" s="12" customFormat="1" ht="48.6" customHeight="1">
      <c r="B51" s="26" t="s">
        <v>26</v>
      </c>
      <c r="C51" s="83">
        <v>0</v>
      </c>
      <c r="D51" s="33"/>
      <c r="E51" s="75">
        <v>-179225418.54999998</v>
      </c>
      <c r="F51" s="33"/>
      <c r="G51" s="81">
        <v>-179225418.54999998</v>
      </c>
      <c r="H51" s="33"/>
      <c r="I51" s="51"/>
      <c r="J51" s="52"/>
      <c r="K51" s="53"/>
      <c r="L51" s="83">
        <f>C51+I51</f>
        <v>0</v>
      </c>
      <c r="M51" s="33"/>
      <c r="N51" s="75">
        <f t="shared" si="5"/>
        <v>-179225418.54999998</v>
      </c>
      <c r="O51" s="33"/>
      <c r="P51" s="81">
        <f t="shared" si="6"/>
        <v>-179225418.54999998</v>
      </c>
      <c r="Q51" s="33"/>
      <c r="R51" s="107"/>
      <c r="S51" s="107"/>
      <c r="T51" s="107"/>
      <c r="U51" s="107"/>
    </row>
    <row r="52" spans="2:21" s="12" customFormat="1" ht="32.1" customHeight="1">
      <c r="B52" s="31" t="s">
        <v>27</v>
      </c>
      <c r="C52" s="43"/>
      <c r="D52" s="33"/>
      <c r="E52" s="30"/>
      <c r="F52" s="33"/>
      <c r="G52" s="30"/>
      <c r="H52" s="33"/>
      <c r="I52" s="51"/>
      <c r="J52" s="52"/>
      <c r="K52" s="53"/>
      <c r="L52" s="43"/>
      <c r="M52" s="33"/>
      <c r="N52" s="30"/>
      <c r="O52" s="33"/>
      <c r="P52" s="30"/>
      <c r="Q52" s="33"/>
      <c r="R52" s="107"/>
      <c r="S52" s="107"/>
      <c r="T52" s="107"/>
      <c r="U52" s="107"/>
    </row>
    <row r="53" spans="2:21" s="12" customFormat="1" ht="18.75" customHeight="1">
      <c r="B53" s="19" t="s">
        <v>0</v>
      </c>
      <c r="C53" s="39"/>
      <c r="D53" s="33"/>
      <c r="E53" s="20"/>
      <c r="F53" s="33"/>
      <c r="G53" s="20"/>
      <c r="H53" s="33"/>
      <c r="I53" s="51"/>
      <c r="J53" s="52"/>
      <c r="K53" s="53"/>
      <c r="L53" s="39"/>
      <c r="M53" s="33"/>
      <c r="N53" s="20"/>
      <c r="O53" s="33"/>
      <c r="P53" s="20"/>
      <c r="Q53" s="33"/>
      <c r="R53" s="107"/>
      <c r="S53" s="107"/>
      <c r="T53" s="107"/>
      <c r="U53" s="107"/>
    </row>
    <row r="54" spans="2:21" s="12" customFormat="1" ht="19.5" customHeight="1">
      <c r="B54" s="100" t="s">
        <v>1</v>
      </c>
      <c r="C54" s="101"/>
      <c r="D54" s="102"/>
      <c r="E54" s="103"/>
      <c r="F54" s="102"/>
      <c r="G54" s="103"/>
      <c r="H54" s="102"/>
      <c r="I54" s="104"/>
      <c r="J54" s="105"/>
      <c r="K54" s="106"/>
      <c r="L54" s="101"/>
      <c r="M54" s="102"/>
      <c r="N54" s="103"/>
      <c r="O54" s="102"/>
      <c r="P54" s="103"/>
      <c r="Q54" s="102"/>
      <c r="R54" s="107" t="s">
        <v>44</v>
      </c>
      <c r="S54" s="107"/>
      <c r="T54" s="107"/>
      <c r="U54" s="107"/>
    </row>
    <row r="55" spans="2:21" ht="13.5" customHeight="1">
      <c r="R55" s="107"/>
      <c r="S55" s="107"/>
      <c r="T55" s="107"/>
      <c r="U55" s="109"/>
    </row>
    <row r="56" spans="2:21" ht="13.5">
      <c r="R56" s="109"/>
      <c r="S56" s="107"/>
      <c r="T56" s="107"/>
      <c r="U56" s="109"/>
    </row>
    <row r="57" spans="2:21" ht="13.5">
      <c r="C57" s="8"/>
      <c r="E57" s="8"/>
      <c r="G57" s="8"/>
      <c r="L57" s="8"/>
      <c r="N57" s="8"/>
      <c r="P57" s="8"/>
      <c r="R57" s="109"/>
      <c r="S57" s="107"/>
      <c r="T57" s="107"/>
      <c r="U57" s="109"/>
    </row>
    <row r="58" spans="2:21">
      <c r="R58" s="109"/>
      <c r="S58" s="109"/>
      <c r="T58" s="109"/>
      <c r="U58" s="109"/>
    </row>
    <row r="59" spans="2:21">
      <c r="R59" s="109"/>
      <c r="S59" s="109"/>
      <c r="T59" s="109"/>
      <c r="U59" s="109"/>
    </row>
  </sheetData>
  <mergeCells count="17">
    <mergeCell ref="G1:H1"/>
    <mergeCell ref="G13:H13"/>
    <mergeCell ref="C18:D18"/>
    <mergeCell ref="E18:F18"/>
    <mergeCell ref="G18:H18"/>
    <mergeCell ref="P13:Q13"/>
    <mergeCell ref="L18:M18"/>
    <mergeCell ref="N18:O18"/>
    <mergeCell ref="P18:Q18"/>
    <mergeCell ref="B16:Q16"/>
    <mergeCell ref="B18:B19"/>
    <mergeCell ref="O1:Q1"/>
    <mergeCell ref="O7:Q7"/>
    <mergeCell ref="O8:Q8"/>
    <mergeCell ref="O9:Q9"/>
    <mergeCell ref="O10:Q10"/>
    <mergeCell ref="O2:Q2"/>
  </mergeCells>
  <phoneticPr fontId="1" type="noConversion"/>
  <pageMargins left="0.59055118110236227" right="0.55118110236220474" top="0.78740157480314965" bottom="0.59055118110236227" header="0.51181102362204722" footer="0.51181102362204722"/>
  <pageSetup paperSize="9" scale="8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2024-12-02T11:59:38Z</cp:lastPrinted>
  <dcterms:created xsi:type="dcterms:W3CDTF">2000-09-19T07:45:36Z</dcterms:created>
  <dcterms:modified xsi:type="dcterms:W3CDTF">2024-12-02T11:59:40Z</dcterms:modified>
</cp:coreProperties>
</file>