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Лист1!$6:$8</definedName>
    <definedName name="_xlnm.Print_Area" localSheetId="0">Лист1!$A$1:$I$40</definedName>
  </definedNames>
  <calcPr calcId="125725"/>
</workbook>
</file>

<file path=xl/calcChain.xml><?xml version="1.0" encoding="utf-8"?>
<calcChain xmlns="http://schemas.openxmlformats.org/spreadsheetml/2006/main">
  <c r="E34" i="9"/>
  <c r="F34"/>
  <c r="H25"/>
  <c r="G25"/>
  <c r="H24"/>
  <c r="G24"/>
  <c r="H23"/>
  <c r="G23"/>
  <c r="H22"/>
  <c r="G22"/>
  <c r="H18"/>
  <c r="G18"/>
  <c r="H13"/>
  <c r="H12" s="1"/>
  <c r="G13"/>
  <c r="G12" s="1"/>
  <c r="H11"/>
  <c r="G11"/>
  <c r="G10" s="1"/>
  <c r="H38"/>
  <c r="G38"/>
  <c r="G37" s="1"/>
  <c r="G36" s="1"/>
  <c r="G35" s="1"/>
  <c r="H36"/>
  <c r="H35" s="1"/>
  <c r="F38"/>
  <c r="E38"/>
  <c r="E37" s="1"/>
  <c r="E36" s="1"/>
  <c r="E35" s="1"/>
  <c r="F36"/>
  <c r="F35" s="1"/>
  <c r="F21"/>
  <c r="F20" s="1"/>
  <c r="F19" s="1"/>
  <c r="E21"/>
  <c r="E20" s="1"/>
  <c r="E19" s="1"/>
  <c r="F17"/>
  <c r="F16" s="1"/>
  <c r="E17"/>
  <c r="E16" s="1"/>
  <c r="F12"/>
  <c r="E12"/>
  <c r="F10"/>
  <c r="F30" s="1"/>
  <c r="E10"/>
  <c r="E30" s="1"/>
  <c r="E33" l="1"/>
  <c r="E32" s="1"/>
  <c r="E31" s="1"/>
  <c r="H10"/>
  <c r="H9" s="1"/>
  <c r="E9"/>
  <c r="F9"/>
  <c r="F33"/>
  <c r="F32" s="1"/>
  <c r="F31" s="1"/>
  <c r="G9"/>
  <c r="F14"/>
  <c r="F15"/>
  <c r="F29"/>
  <c r="F28" s="1"/>
  <c r="F27" s="1"/>
  <c r="E15"/>
  <c r="E14"/>
  <c r="E29"/>
  <c r="E28" s="1"/>
  <c r="E27" s="1"/>
  <c r="D21"/>
  <c r="C21"/>
  <c r="D17"/>
  <c r="C17"/>
  <c r="F26" l="1"/>
  <c r="F40" s="1"/>
  <c r="E26"/>
  <c r="E40" s="1"/>
  <c r="D20"/>
  <c r="C20"/>
  <c r="D38" l="1"/>
  <c r="C38" l="1"/>
  <c r="C37" s="1"/>
  <c r="D36"/>
  <c r="D35" s="1"/>
  <c r="D19"/>
  <c r="C19"/>
  <c r="D16"/>
  <c r="C16"/>
  <c r="D12"/>
  <c r="H34" s="1"/>
  <c r="C12"/>
  <c r="G34" s="1"/>
  <c r="D10"/>
  <c r="H30" s="1"/>
  <c r="C10"/>
  <c r="G30" s="1"/>
  <c r="C14" l="1"/>
  <c r="D15"/>
  <c r="D14"/>
  <c r="C9"/>
  <c r="D29"/>
  <c r="D28" s="1"/>
  <c r="D27" s="1"/>
  <c r="D9"/>
  <c r="C15"/>
  <c r="C36"/>
  <c r="C35" s="1"/>
  <c r="D33" l="1"/>
  <c r="D32" s="1"/>
  <c r="D31" s="1"/>
  <c r="D26" s="1"/>
  <c r="D40" s="1"/>
  <c r="C29"/>
  <c r="C28" s="1"/>
  <c r="C27" s="1"/>
  <c r="C33"/>
  <c r="C32" s="1"/>
  <c r="C31" s="1"/>
  <c r="C26" l="1"/>
  <c r="C40" s="1"/>
  <c r="H17"/>
  <c r="H16" s="1"/>
  <c r="H29" s="1"/>
  <c r="H21"/>
  <c r="H20" s="1"/>
  <c r="H19" s="1"/>
  <c r="H33" s="1"/>
  <c r="H32" s="1"/>
  <c r="H31" s="1"/>
  <c r="G21"/>
  <c r="G20" s="1"/>
  <c r="G19" s="1"/>
  <c r="G33" s="1"/>
  <c r="G32" s="1"/>
  <c r="G31" s="1"/>
  <c r="G17"/>
  <c r="G16" s="1"/>
  <c r="H28" l="1"/>
  <c r="G15"/>
  <c r="G29"/>
  <c r="G14"/>
  <c r="H14"/>
  <c r="H15"/>
  <c r="H27" l="1"/>
  <c r="G28"/>
  <c r="H26" l="1"/>
  <c r="G27"/>
  <c r="H40" l="1"/>
  <c r="G26"/>
  <c r="G40" l="1"/>
</calcChain>
</file>

<file path=xl/sharedStrings.xml><?xml version="1.0" encoding="utf-8"?>
<sst xmlns="http://schemas.openxmlformats.org/spreadsheetml/2006/main" count="73" uniqueCount="69">
  <si>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</si>
  <si>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</si>
  <si>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</si>
  <si>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</si>
  <si>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</si>
  <si>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</si>
  <si>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</si>
  <si>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</si>
  <si>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</si>
  <si>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</si>
  <si>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</si>
  <si>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</si>
  <si>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</si>
  <si>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</si>
  <si>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</si>
  <si>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</si>
  <si>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</si>
  <si>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</si>
  <si>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</si>
  <si>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</si>
  <si>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</si>
  <si>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</si>
  <si>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</si>
  <si>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</si>
  <si>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</si>
  <si>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</si>
  <si>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</si>
  <si>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</si>
  <si>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</si>
  <si>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</si>
  <si>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</si>
  <si>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</si>
  <si>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</si>
  <si>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</si>
  <si>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</si>
  <si>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</si>
  <si>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</si>
  <si>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</si>
  <si>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</si>
  <si>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</si>
  <si>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</si>
  <si>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</si>
  <si>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</si>
  <si>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Предлагаемые изменения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</si>
  <si>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</si>
  <si>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</si>
  <si>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</si>
  <si>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</si>
  <si>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</si>
  <si>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</si>
  <si>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</si>
  <si>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</si>
  <si>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</si>
  <si>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</si>
  <si>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</si>
  <si>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</si>
  <si>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</si>
  <si>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</si>
  <si>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</si>
  <si>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</si>
  <si>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</si>
  <si>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</si>
  <si>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"</t>
  </si>
  <si>
    <t xml:space="preserve">                     к пояснительной записке</t>
  </si>
  <si>
    <t>Утверждено</t>
  </si>
  <si>
    <t>(тыс. рублей)</t>
  </si>
  <si>
    <t>Сумма с учетом предлагаемых измененеий</t>
  </si>
  <si>
    <t>Предлагаемое изменение источников финансирования дефицита областного бюджета
 на плановый период 2020 и 2021 годов</t>
  </si>
  <si>
    <t xml:space="preserve">                     Приложение № 4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</si>
</sst>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164" fontId="11" fillId="2" borderId="10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abSelected="1" view="pageBreakPreview" zoomScale="115" zoomScaleNormal="100" zoomScaleSheetLayoutView="115" workbookViewId="0">
      <selection activeCell="E40" sqref="E40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4" width="16.42578125" style="2" customWidth="1"/>
    <col min="5" max="6" width="14.7109375" style="2" customWidth="1"/>
    <col min="7" max="8" width="15.7109375" style="2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8">
      <c r="G1" s="40" t="s">
        <v>68</v>
      </c>
    </row>
    <row r="2" spans="1:8">
      <c r="G2" s="41" t="s">
        <v>63</v>
      </c>
    </row>
    <row r="4" spans="1:8" ht="35.25" customHeight="1">
      <c r="A4" s="44" t="s">
        <v>67</v>
      </c>
      <c r="B4" s="44"/>
      <c r="C4" s="44"/>
      <c r="D4" s="44"/>
      <c r="E4" s="45"/>
      <c r="F4" s="45"/>
      <c r="G4" s="45"/>
      <c r="H4" s="45"/>
    </row>
    <row r="5" spans="1:8" ht="15.75" customHeight="1">
      <c r="A5" s="3"/>
      <c r="B5" s="3"/>
      <c r="C5" s="3"/>
      <c r="D5" s="3"/>
      <c r="E5" s="12"/>
      <c r="F5" s="12"/>
      <c r="G5" s="12"/>
      <c r="H5" s="12" t="s">
        <v>65</v>
      </c>
    </row>
    <row r="6" spans="1:8" ht="26.25" customHeight="1">
      <c r="A6" s="46" t="s">
        <v>0</v>
      </c>
      <c r="B6" s="46" t="s">
        <v>36</v>
      </c>
      <c r="C6" s="42" t="s">
        <v>64</v>
      </c>
      <c r="D6" s="43"/>
      <c r="E6" s="42" t="s">
        <v>43</v>
      </c>
      <c r="F6" s="43"/>
      <c r="G6" s="42" t="s">
        <v>66</v>
      </c>
      <c r="H6" s="43"/>
    </row>
    <row r="7" spans="1:8" ht="21" customHeight="1">
      <c r="A7" s="47"/>
      <c r="B7" s="47"/>
      <c r="C7" s="4" t="s">
        <v>44</v>
      </c>
      <c r="D7" s="5" t="s">
        <v>61</v>
      </c>
      <c r="E7" s="4" t="s">
        <v>44</v>
      </c>
      <c r="F7" s="5" t="s">
        <v>61</v>
      </c>
      <c r="G7" s="4" t="s">
        <v>44</v>
      </c>
      <c r="H7" s="5" t="s">
        <v>61</v>
      </c>
    </row>
    <row r="8" spans="1:8">
      <c r="A8" s="13">
        <v>1</v>
      </c>
      <c r="B8" s="13">
        <v>2</v>
      </c>
      <c r="C8" s="6">
        <v>3</v>
      </c>
      <c r="D8" s="7">
        <v>4</v>
      </c>
      <c r="E8" s="6">
        <v>5</v>
      </c>
      <c r="F8" s="7">
        <v>6</v>
      </c>
      <c r="G8" s="6">
        <v>7</v>
      </c>
      <c r="H8" s="7">
        <v>8</v>
      </c>
    </row>
    <row r="9" spans="1:8" ht="30" customHeight="1">
      <c r="A9" s="14" t="s">
        <v>1</v>
      </c>
      <c r="B9" s="15" t="s">
        <v>2</v>
      </c>
      <c r="C9" s="8">
        <f t="shared" ref="C9:D9" si="0">C10-C12</f>
        <v>1154948.3000000007</v>
      </c>
      <c r="D9" s="9">
        <f t="shared" si="0"/>
        <v>2309896.5999999996</v>
      </c>
      <c r="E9" s="8">
        <f t="shared" ref="E9:F9" si="1">E10-E12</f>
        <v>1005646.2</v>
      </c>
      <c r="F9" s="9">
        <f t="shared" si="1"/>
        <v>1076455.1000000001</v>
      </c>
      <c r="G9" s="8">
        <f t="shared" ref="G9:H9" si="2">G10-G12</f>
        <v>2160594.5</v>
      </c>
      <c r="H9" s="9">
        <f t="shared" si="2"/>
        <v>3386351.6999999993</v>
      </c>
    </row>
    <row r="10" spans="1:8" ht="29.45" customHeight="1">
      <c r="A10" s="16" t="s">
        <v>3</v>
      </c>
      <c r="B10" s="17" t="s">
        <v>4</v>
      </c>
      <c r="C10" s="25">
        <f t="shared" ref="C10:H10" si="3">C11</f>
        <v>16654948.300000001</v>
      </c>
      <c r="D10" s="26">
        <f t="shared" si="3"/>
        <v>15409840.6</v>
      </c>
      <c r="E10" s="25">
        <f t="shared" si="3"/>
        <v>1005646.2</v>
      </c>
      <c r="F10" s="26">
        <f t="shared" si="3"/>
        <v>1076455.1000000001</v>
      </c>
      <c r="G10" s="25">
        <f t="shared" si="3"/>
        <v>17660594.5</v>
      </c>
      <c r="H10" s="26">
        <f t="shared" si="3"/>
        <v>16486295.699999999</v>
      </c>
    </row>
    <row r="11" spans="1:8" ht="42" customHeight="1">
      <c r="A11" s="18" t="s">
        <v>37</v>
      </c>
      <c r="B11" s="17" t="s">
        <v>5</v>
      </c>
      <c r="C11" s="38">
        <v>16654948.300000001</v>
      </c>
      <c r="D11" s="39">
        <v>15409840.6</v>
      </c>
      <c r="E11" s="38">
        <v>1005646.2</v>
      </c>
      <c r="F11" s="39">
        <v>1076455.1000000001</v>
      </c>
      <c r="G11" s="38">
        <f>C11+E11</f>
        <v>17660594.5</v>
      </c>
      <c r="H11" s="39">
        <f>D11+F11</f>
        <v>16486295.699999999</v>
      </c>
    </row>
    <row r="12" spans="1:8" ht="44.25" customHeight="1">
      <c r="A12" s="16" t="s">
        <v>6</v>
      </c>
      <c r="B12" s="17" t="s">
        <v>7</v>
      </c>
      <c r="C12" s="25">
        <f t="shared" ref="C12:H12" si="4">C13</f>
        <v>15500000</v>
      </c>
      <c r="D12" s="26">
        <f t="shared" si="4"/>
        <v>13099944</v>
      </c>
      <c r="E12" s="25">
        <f t="shared" si="4"/>
        <v>0</v>
      </c>
      <c r="F12" s="26">
        <f t="shared" si="4"/>
        <v>0</v>
      </c>
      <c r="G12" s="25">
        <f t="shared" si="4"/>
        <v>15500000</v>
      </c>
      <c r="H12" s="26">
        <f t="shared" si="4"/>
        <v>13099944</v>
      </c>
    </row>
    <row r="13" spans="1:8" ht="40.9" customHeight="1">
      <c r="A13" s="19" t="s">
        <v>38</v>
      </c>
      <c r="B13" s="20" t="s">
        <v>8</v>
      </c>
      <c r="C13" s="27">
        <v>15500000</v>
      </c>
      <c r="D13" s="28">
        <v>13099944</v>
      </c>
      <c r="E13" s="27"/>
      <c r="F13" s="28"/>
      <c r="G13" s="27">
        <f>C13+E13</f>
        <v>15500000</v>
      </c>
      <c r="H13" s="28">
        <f>D13+F13</f>
        <v>13099944</v>
      </c>
    </row>
    <row r="14" spans="1:8" ht="32.25" customHeight="1">
      <c r="A14" s="14" t="s">
        <v>30</v>
      </c>
      <c r="B14" s="21" t="s">
        <v>9</v>
      </c>
      <c r="C14" s="8">
        <f t="shared" ref="C14:D14" si="5">C16-C19</f>
        <v>-1154948.299999997</v>
      </c>
      <c r="D14" s="9">
        <f t="shared" si="5"/>
        <v>-2309896.5999999978</v>
      </c>
      <c r="E14" s="8">
        <f t="shared" ref="E14:F14" si="6">E16-E19</f>
        <v>0</v>
      </c>
      <c r="F14" s="9">
        <f t="shared" si="6"/>
        <v>0</v>
      </c>
      <c r="G14" s="8">
        <f t="shared" ref="G14:H14" si="7">G16-G19</f>
        <v>-1154948.299999997</v>
      </c>
      <c r="H14" s="9">
        <f t="shared" si="7"/>
        <v>-2309896.5999999978</v>
      </c>
    </row>
    <row r="15" spans="1:8" ht="42.75" customHeight="1">
      <c r="A15" s="16" t="s">
        <v>29</v>
      </c>
      <c r="B15" s="17" t="s">
        <v>31</v>
      </c>
      <c r="C15" s="25">
        <f t="shared" ref="C15:D15" si="8">C16-C19</f>
        <v>-1154948.299999997</v>
      </c>
      <c r="D15" s="26">
        <f t="shared" si="8"/>
        <v>-2309896.5999999978</v>
      </c>
      <c r="E15" s="25">
        <f t="shared" ref="E15:F15" si="9">E16-E19</f>
        <v>0</v>
      </c>
      <c r="F15" s="26">
        <f t="shared" si="9"/>
        <v>0</v>
      </c>
      <c r="G15" s="25">
        <f t="shared" ref="G15:H15" si="10">G16-G19</f>
        <v>-1154948.299999997</v>
      </c>
      <c r="H15" s="26">
        <f t="shared" si="10"/>
        <v>-2309896.5999999978</v>
      </c>
    </row>
    <row r="16" spans="1:8" ht="42.75" customHeight="1">
      <c r="A16" s="16" t="s">
        <v>10</v>
      </c>
      <c r="B16" s="17" t="s">
        <v>34</v>
      </c>
      <c r="C16" s="25">
        <f t="shared" ref="C16:H16" si="11">C17</f>
        <v>24038024.399999999</v>
      </c>
      <c r="D16" s="26">
        <f t="shared" si="11"/>
        <v>26045981</v>
      </c>
      <c r="E16" s="25">
        <f t="shared" si="11"/>
        <v>0</v>
      </c>
      <c r="F16" s="26">
        <f t="shared" si="11"/>
        <v>0</v>
      </c>
      <c r="G16" s="25">
        <f t="shared" si="11"/>
        <v>24038024.399999999</v>
      </c>
      <c r="H16" s="26">
        <f t="shared" si="11"/>
        <v>26045981</v>
      </c>
    </row>
    <row r="17" spans="1:10" ht="54.75" customHeight="1">
      <c r="A17" s="18" t="s">
        <v>27</v>
      </c>
      <c r="B17" s="17" t="s">
        <v>35</v>
      </c>
      <c r="C17" s="25">
        <f t="shared" ref="C17:H17" si="12">C18</f>
        <v>24038024.399999999</v>
      </c>
      <c r="D17" s="26">
        <f t="shared" si="12"/>
        <v>26045981</v>
      </c>
      <c r="E17" s="25">
        <f t="shared" si="12"/>
        <v>0</v>
      </c>
      <c r="F17" s="26">
        <f t="shared" si="12"/>
        <v>0</v>
      </c>
      <c r="G17" s="25">
        <f t="shared" si="12"/>
        <v>24038024.399999999</v>
      </c>
      <c r="H17" s="26">
        <f t="shared" si="12"/>
        <v>26045981</v>
      </c>
    </row>
    <row r="18" spans="1:10" ht="52.5" customHeight="1">
      <c r="A18" s="36" t="s">
        <v>55</v>
      </c>
      <c r="B18" s="17"/>
      <c r="C18" s="38">
        <v>24038024.399999999</v>
      </c>
      <c r="D18" s="39">
        <v>26045981</v>
      </c>
      <c r="E18" s="38"/>
      <c r="F18" s="39"/>
      <c r="G18" s="38">
        <f>C18+E18</f>
        <v>24038024.399999999</v>
      </c>
      <c r="H18" s="39">
        <f>D18+F18</f>
        <v>26045981</v>
      </c>
    </row>
    <row r="19" spans="1:10" ht="45" customHeight="1">
      <c r="A19" s="16" t="s">
        <v>11</v>
      </c>
      <c r="B19" s="17" t="s">
        <v>32</v>
      </c>
      <c r="C19" s="25">
        <f t="shared" ref="C19:H19" si="13">C20</f>
        <v>25192972.699999996</v>
      </c>
      <c r="D19" s="26">
        <f t="shared" si="13"/>
        <v>28355877.599999998</v>
      </c>
      <c r="E19" s="25">
        <f t="shared" si="13"/>
        <v>0</v>
      </c>
      <c r="F19" s="26">
        <f t="shared" si="13"/>
        <v>0</v>
      </c>
      <c r="G19" s="25">
        <f t="shared" si="13"/>
        <v>25192972.699999996</v>
      </c>
      <c r="H19" s="26">
        <f t="shared" si="13"/>
        <v>28355877.599999998</v>
      </c>
    </row>
    <row r="20" spans="1:10" ht="54" customHeight="1">
      <c r="A20" s="18" t="s">
        <v>39</v>
      </c>
      <c r="B20" s="17" t="s">
        <v>33</v>
      </c>
      <c r="C20" s="25">
        <f>C21+C22+C23+C24+C25</f>
        <v>25192972.699999996</v>
      </c>
      <c r="D20" s="26">
        <f t="shared" ref="D20:F20" si="14">D21+D22+D23+D24+D25</f>
        <v>28355877.599999998</v>
      </c>
      <c r="E20" s="25">
        <f>E21+E22+E23+E24+E25</f>
        <v>0</v>
      </c>
      <c r="F20" s="26">
        <f t="shared" si="14"/>
        <v>0</v>
      </c>
      <c r="G20" s="25">
        <f>G21+G22+G23+G24+G25</f>
        <v>25192972.699999996</v>
      </c>
      <c r="H20" s="26">
        <f t="shared" ref="H20" si="15">H21+H22+H23+H24+H25</f>
        <v>28355877.599999998</v>
      </c>
    </row>
    <row r="21" spans="1:10" ht="43.5" customHeight="1">
      <c r="A21" s="36" t="s">
        <v>56</v>
      </c>
      <c r="B21" s="17"/>
      <c r="C21" s="25">
        <f t="shared" ref="C21:H21" si="16">C18</f>
        <v>24038024.399999999</v>
      </c>
      <c r="D21" s="26">
        <f t="shared" si="16"/>
        <v>26045981</v>
      </c>
      <c r="E21" s="25">
        <f t="shared" si="16"/>
        <v>0</v>
      </c>
      <c r="F21" s="26">
        <f t="shared" si="16"/>
        <v>0</v>
      </c>
      <c r="G21" s="25">
        <f t="shared" si="16"/>
        <v>24038024.399999999</v>
      </c>
      <c r="H21" s="26">
        <f t="shared" si="16"/>
        <v>26045981</v>
      </c>
    </row>
    <row r="22" spans="1:10" ht="121.5" customHeight="1">
      <c r="A22" s="36" t="s">
        <v>57</v>
      </c>
      <c r="B22" s="17"/>
      <c r="C22" s="25">
        <v>30000</v>
      </c>
      <c r="D22" s="26">
        <v>60000</v>
      </c>
      <c r="E22" s="25"/>
      <c r="F22" s="26"/>
      <c r="G22" s="38">
        <f t="shared" ref="G22:H25" si="17">C22+E22</f>
        <v>30000</v>
      </c>
      <c r="H22" s="39">
        <f t="shared" si="17"/>
        <v>60000</v>
      </c>
    </row>
    <row r="23" spans="1:10" ht="124.5" customHeight="1">
      <c r="A23" s="36" t="s">
        <v>58</v>
      </c>
      <c r="B23" s="17"/>
      <c r="C23" s="25">
        <v>507648.4</v>
      </c>
      <c r="D23" s="26">
        <v>1015296.8</v>
      </c>
      <c r="E23" s="25"/>
      <c r="F23" s="26"/>
      <c r="G23" s="38">
        <f t="shared" si="17"/>
        <v>507648.4</v>
      </c>
      <c r="H23" s="39">
        <f t="shared" si="17"/>
        <v>1015296.8</v>
      </c>
    </row>
    <row r="24" spans="1:10" ht="119.25" customHeight="1">
      <c r="A24" s="36" t="s">
        <v>59</v>
      </c>
      <c r="B24" s="17"/>
      <c r="C24" s="25">
        <v>579939.19999999995</v>
      </c>
      <c r="D24" s="26">
        <v>1159878.3999999999</v>
      </c>
      <c r="E24" s="25"/>
      <c r="F24" s="26"/>
      <c r="G24" s="38">
        <f t="shared" si="17"/>
        <v>579939.19999999995</v>
      </c>
      <c r="H24" s="39">
        <f t="shared" si="17"/>
        <v>1159878.3999999999</v>
      </c>
    </row>
    <row r="25" spans="1:10" ht="120.75" customHeight="1">
      <c r="A25" s="37" t="s">
        <v>60</v>
      </c>
      <c r="B25" s="20"/>
      <c r="C25" s="27">
        <v>37360.699999999997</v>
      </c>
      <c r="D25" s="28">
        <v>74721.399999999994</v>
      </c>
      <c r="E25" s="27"/>
      <c r="F25" s="28"/>
      <c r="G25" s="27">
        <f t="shared" si="17"/>
        <v>37360.699999999997</v>
      </c>
      <c r="H25" s="28">
        <f t="shared" si="17"/>
        <v>74721.399999999994</v>
      </c>
    </row>
    <row r="26" spans="1:10" ht="33" customHeight="1">
      <c r="A26" s="14" t="s">
        <v>40</v>
      </c>
      <c r="B26" s="15" t="s">
        <v>12</v>
      </c>
      <c r="C26" s="8">
        <f t="shared" ref="C26:D26" si="18">C31-C27</f>
        <v>0</v>
      </c>
      <c r="D26" s="9">
        <f t="shared" si="18"/>
        <v>0</v>
      </c>
      <c r="E26" s="8">
        <f t="shared" ref="E26:F26" si="19">E31-E27</f>
        <v>829796.70000000019</v>
      </c>
      <c r="F26" s="9">
        <f t="shared" si="19"/>
        <v>773940.79999999981</v>
      </c>
      <c r="G26" s="8">
        <f t="shared" ref="G26:H26" si="20">G31-G27</f>
        <v>829796.70000000298</v>
      </c>
      <c r="H26" s="9">
        <f t="shared" si="20"/>
        <v>773940.79999999702</v>
      </c>
    </row>
    <row r="27" spans="1:10" ht="14.25" customHeight="1">
      <c r="A27" s="16" t="s">
        <v>13</v>
      </c>
      <c r="B27" s="22" t="s">
        <v>14</v>
      </c>
      <c r="C27" s="25">
        <f t="shared" ref="C27:H29" si="21">C28</f>
        <v>124412725</v>
      </c>
      <c r="D27" s="26">
        <f t="shared" si="21"/>
        <v>129527205.59999999</v>
      </c>
      <c r="E27" s="25">
        <f t="shared" si="21"/>
        <v>1086231.5999999999</v>
      </c>
      <c r="F27" s="26">
        <f t="shared" si="21"/>
        <v>1424818.7000000002</v>
      </c>
      <c r="G27" s="25">
        <f t="shared" si="21"/>
        <v>125498956.59999999</v>
      </c>
      <c r="H27" s="26">
        <f t="shared" si="21"/>
        <v>130952024.3</v>
      </c>
    </row>
    <row r="28" spans="1:10" ht="15" customHeight="1">
      <c r="A28" s="16" t="s">
        <v>15</v>
      </c>
      <c r="B28" s="17" t="s">
        <v>16</v>
      </c>
      <c r="C28" s="25">
        <f t="shared" si="21"/>
        <v>124412725</v>
      </c>
      <c r="D28" s="26">
        <f t="shared" si="21"/>
        <v>129527205.59999999</v>
      </c>
      <c r="E28" s="25">
        <f t="shared" si="21"/>
        <v>1086231.5999999999</v>
      </c>
      <c r="F28" s="26">
        <f t="shared" si="21"/>
        <v>1424818.7000000002</v>
      </c>
      <c r="G28" s="25">
        <f t="shared" si="21"/>
        <v>125498956.59999999</v>
      </c>
      <c r="H28" s="26">
        <f t="shared" si="21"/>
        <v>130952024.3</v>
      </c>
    </row>
    <row r="29" spans="1:10" ht="27.75" customHeight="1">
      <c r="A29" s="16" t="s">
        <v>17</v>
      </c>
      <c r="B29" s="17" t="s">
        <v>18</v>
      </c>
      <c r="C29" s="25">
        <f t="shared" si="21"/>
        <v>124412725</v>
      </c>
      <c r="D29" s="26">
        <f t="shared" si="21"/>
        <v>129527205.59999999</v>
      </c>
      <c r="E29" s="25">
        <f t="shared" si="21"/>
        <v>1086231.5999999999</v>
      </c>
      <c r="F29" s="26">
        <f t="shared" si="21"/>
        <v>1424818.7000000002</v>
      </c>
      <c r="G29" s="25">
        <f t="shared" si="21"/>
        <v>125498956.59999999</v>
      </c>
      <c r="H29" s="26">
        <f t="shared" si="21"/>
        <v>130952024.3</v>
      </c>
    </row>
    <row r="30" spans="1:10" ht="32.450000000000003" customHeight="1">
      <c r="A30" s="18" t="s">
        <v>41</v>
      </c>
      <c r="B30" s="17" t="s">
        <v>19</v>
      </c>
      <c r="C30" s="25">
        <v>124412725</v>
      </c>
      <c r="D30" s="26">
        <v>129527205.59999999</v>
      </c>
      <c r="E30" s="25">
        <f>80585.4+E10+E16</f>
        <v>1086231.5999999999</v>
      </c>
      <c r="F30" s="26">
        <f>348363.6+F10+F16</f>
        <v>1424818.7000000002</v>
      </c>
      <c r="G30" s="25">
        <f>C30+E30</f>
        <v>125498956.59999999</v>
      </c>
      <c r="H30" s="26">
        <f>D30+F30</f>
        <v>130952024.3</v>
      </c>
      <c r="J30" s="23"/>
    </row>
    <row r="31" spans="1:10" ht="15" customHeight="1">
      <c r="A31" s="16" t="s">
        <v>20</v>
      </c>
      <c r="B31" s="17" t="s">
        <v>21</v>
      </c>
      <c r="C31" s="25">
        <f t="shared" ref="C31:H33" si="22">C32</f>
        <v>124412725</v>
      </c>
      <c r="D31" s="26">
        <f t="shared" si="22"/>
        <v>129527205.59999999</v>
      </c>
      <c r="E31" s="25">
        <f t="shared" si="22"/>
        <v>1916028.3</v>
      </c>
      <c r="F31" s="26">
        <f t="shared" si="22"/>
        <v>2198759.5</v>
      </c>
      <c r="G31" s="25">
        <f t="shared" si="22"/>
        <v>126328753.3</v>
      </c>
      <c r="H31" s="26">
        <f t="shared" si="22"/>
        <v>131725965.09999999</v>
      </c>
    </row>
    <row r="32" spans="1:10" ht="14.25" customHeight="1">
      <c r="A32" s="16" t="s">
        <v>22</v>
      </c>
      <c r="B32" s="17" t="s">
        <v>23</v>
      </c>
      <c r="C32" s="25">
        <f t="shared" si="22"/>
        <v>124412725</v>
      </c>
      <c r="D32" s="26">
        <f t="shared" si="22"/>
        <v>129527205.59999999</v>
      </c>
      <c r="E32" s="25">
        <f t="shared" si="22"/>
        <v>1916028.3</v>
      </c>
      <c r="F32" s="26">
        <f t="shared" si="22"/>
        <v>2198759.5</v>
      </c>
      <c r="G32" s="25">
        <f t="shared" si="22"/>
        <v>126328753.3</v>
      </c>
      <c r="H32" s="26">
        <f t="shared" si="22"/>
        <v>131725965.09999999</v>
      </c>
    </row>
    <row r="33" spans="1:10" ht="29.25" customHeight="1">
      <c r="A33" s="16" t="s">
        <v>24</v>
      </c>
      <c r="B33" s="17" t="s">
        <v>25</v>
      </c>
      <c r="C33" s="25">
        <f t="shared" si="22"/>
        <v>124412725</v>
      </c>
      <c r="D33" s="26">
        <f t="shared" si="22"/>
        <v>129527205.59999999</v>
      </c>
      <c r="E33" s="25">
        <f t="shared" si="22"/>
        <v>1916028.3</v>
      </c>
      <c r="F33" s="26">
        <f t="shared" si="22"/>
        <v>2198759.5</v>
      </c>
      <c r="G33" s="25">
        <f t="shared" si="22"/>
        <v>126328753.3</v>
      </c>
      <c r="H33" s="26">
        <f t="shared" si="22"/>
        <v>131725965.09999999</v>
      </c>
    </row>
    <row r="34" spans="1:10" ht="33" customHeight="1">
      <c r="A34" s="19" t="s">
        <v>42</v>
      </c>
      <c r="B34" s="20" t="s">
        <v>26</v>
      </c>
      <c r="C34" s="27">
        <v>124412725</v>
      </c>
      <c r="D34" s="28">
        <v>129527205.59999999</v>
      </c>
      <c r="E34" s="27">
        <f>1086231.6+829796.7+E12+E19</f>
        <v>1916028.3</v>
      </c>
      <c r="F34" s="28">
        <f>1424818.7+773940.8+F12+F19</f>
        <v>2198759.5</v>
      </c>
      <c r="G34" s="27">
        <f>C34+E34</f>
        <v>126328753.3</v>
      </c>
      <c r="H34" s="28">
        <f>D34+F34</f>
        <v>131725965.09999999</v>
      </c>
      <c r="J34" s="23"/>
    </row>
    <row r="35" spans="1:10" ht="33" hidden="1" customHeight="1">
      <c r="A35" s="33" t="s">
        <v>53</v>
      </c>
      <c r="B35" s="34" t="s">
        <v>54</v>
      </c>
      <c r="C35" s="10">
        <f t="shared" ref="C35:H35" si="23">C36</f>
        <v>0</v>
      </c>
      <c r="D35" s="35">
        <f t="shared" si="23"/>
        <v>0</v>
      </c>
      <c r="E35" s="10">
        <f t="shared" si="23"/>
        <v>0</v>
      </c>
      <c r="F35" s="35">
        <f t="shared" si="23"/>
        <v>0</v>
      </c>
      <c r="G35" s="10">
        <f t="shared" si="23"/>
        <v>0</v>
      </c>
      <c r="H35" s="35">
        <f t="shared" si="23"/>
        <v>0</v>
      </c>
      <c r="J35" s="23"/>
    </row>
    <row r="36" spans="1:10" ht="33.75" hidden="1" customHeight="1">
      <c r="A36" s="14" t="s">
        <v>45</v>
      </c>
      <c r="B36" s="21" t="s">
        <v>46</v>
      </c>
      <c r="C36" s="31">
        <f t="shared" ref="C36:H36" si="24">-C37</f>
        <v>0</v>
      </c>
      <c r="D36" s="32">
        <f t="shared" si="24"/>
        <v>0</v>
      </c>
      <c r="E36" s="31">
        <f t="shared" si="24"/>
        <v>0</v>
      </c>
      <c r="F36" s="32">
        <f t="shared" si="24"/>
        <v>0</v>
      </c>
      <c r="G36" s="31">
        <f t="shared" si="24"/>
        <v>0</v>
      </c>
      <c r="H36" s="32">
        <f t="shared" si="24"/>
        <v>0</v>
      </c>
      <c r="J36" s="23"/>
    </row>
    <row r="37" spans="1:10" ht="29.25" hidden="1" customHeight="1">
      <c r="A37" s="16" t="s">
        <v>47</v>
      </c>
      <c r="B37" s="17" t="s">
        <v>48</v>
      </c>
      <c r="C37" s="25">
        <f>C38</f>
        <v>0</v>
      </c>
      <c r="D37" s="26"/>
      <c r="E37" s="25">
        <f>E38</f>
        <v>0</v>
      </c>
      <c r="F37" s="26"/>
      <c r="G37" s="25">
        <f>G38</f>
        <v>0</v>
      </c>
      <c r="H37" s="26"/>
      <c r="J37" s="23"/>
    </row>
    <row r="38" spans="1:10" ht="102" hidden="1">
      <c r="A38" s="29" t="s">
        <v>49</v>
      </c>
      <c r="B38" s="17" t="s">
        <v>50</v>
      </c>
      <c r="C38" s="25">
        <f>C39</f>
        <v>0</v>
      </c>
      <c r="D38" s="26">
        <f>D39</f>
        <v>0</v>
      </c>
      <c r="E38" s="25">
        <f>E39</f>
        <v>0</v>
      </c>
      <c r="F38" s="26">
        <f>F39</f>
        <v>0</v>
      </c>
      <c r="G38" s="25">
        <f>G39</f>
        <v>0</v>
      </c>
      <c r="H38" s="26">
        <f>H39</f>
        <v>0</v>
      </c>
      <c r="J38" s="23"/>
    </row>
    <row r="39" spans="1:10" ht="120" hidden="1" customHeight="1">
      <c r="A39" s="30" t="s">
        <v>51</v>
      </c>
      <c r="B39" s="20" t="s">
        <v>52</v>
      </c>
      <c r="C39" s="27"/>
      <c r="D39" s="28">
        <v>0</v>
      </c>
      <c r="E39" s="27"/>
      <c r="F39" s="28">
        <v>0</v>
      </c>
      <c r="G39" s="27"/>
      <c r="H39" s="28">
        <v>0</v>
      </c>
      <c r="J39" s="23"/>
    </row>
    <row r="40" spans="1:10" ht="25.5" customHeight="1">
      <c r="A40" s="1" t="s">
        <v>28</v>
      </c>
      <c r="B40" s="24"/>
      <c r="C40" s="10">
        <f t="shared" ref="C40:D40" si="25">C9+C14+C26+C35</f>
        <v>3.7252902984619141E-9</v>
      </c>
      <c r="D40" s="11">
        <f t="shared" si="25"/>
        <v>1.862645149230957E-9</v>
      </c>
      <c r="E40" s="10">
        <f t="shared" ref="E40:F40" si="26">E9+E14+E26+E35</f>
        <v>1835442.9000000001</v>
      </c>
      <c r="F40" s="11">
        <f t="shared" si="26"/>
        <v>1850395.9</v>
      </c>
      <c r="G40" s="10">
        <f t="shared" ref="G40:H40" si="27">G9+G14+G26+G35</f>
        <v>1835442.900000006</v>
      </c>
      <c r="H40" s="11">
        <f t="shared" si="27"/>
        <v>1850395.8999999985</v>
      </c>
      <c r="I40" s="2" t="s">
        <v>62</v>
      </c>
    </row>
    <row r="41" spans="1:10" ht="39.6" customHeight="1"/>
    <row r="42" spans="1:10" ht="39.6" customHeight="1"/>
    <row r="43" spans="1:10" ht="39.6" customHeight="1"/>
    <row r="44" spans="1:10" ht="39.6" customHeight="1"/>
    <row r="45" spans="1:10" ht="39.6" customHeight="1"/>
    <row r="46" spans="1:10" ht="39.6" customHeight="1"/>
    <row r="47" spans="1:10" ht="39.6" customHeight="1"/>
    <row r="48" spans="1:10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</sheetData>
  <mergeCells count="6">
    <mergeCell ref="E6:F6"/>
    <mergeCell ref="G6:H6"/>
    <mergeCell ref="A4:H4"/>
    <mergeCell ref="B6:B7"/>
    <mergeCell ref="A6:A7"/>
    <mergeCell ref="C6:D6"/>
  </mergeCells>
  <phoneticPr fontId="1" type="noConversion"/>
  <pageMargins left="1.1811023622047245" right="0.39370078740157483" top="0.78740157480314965" bottom="0.78740157480314965" header="0.31496062992125984" footer="0.51181102362204722"/>
  <pageSetup paperSize="9" scale="82" fitToHeight="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2019-05-19T12:59:17Z</cp:lastPrinted>
  <dcterms:created xsi:type="dcterms:W3CDTF">1996-10-08T23:32:33Z</dcterms:created>
  <dcterms:modified xsi:type="dcterms:W3CDTF">2019-06-04T14:39:22Z</dcterms:modified>
</cp:coreProperties>
</file>