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11955" windowHeight="6960"/>
  </bookViews>
  <sheets>
    <sheet name="Лист1" sheetId="2" r:id="rId1"/>
  </sheets>
  <definedNames>
    <definedName name="_xlnm.Print_Titles" localSheetId="0">Лист1!$14:$17</definedName>
    <definedName name="_xlnm.Print_Area" localSheetId="0">Лист1!$B$1:$L$31</definedName>
  </definedNames>
  <calcPr calcId="125725"/>
</workbook>
</file>

<file path=xl/calcChain.xml><?xml version="1.0" encoding="utf-8"?>
<calcChain xmlns="http://schemas.openxmlformats.org/spreadsheetml/2006/main">
  <c r="K22" i="2"/>
  <c r="K25"/>
  <c r="K26"/>
  <c r="K27"/>
  <c r="K28"/>
  <c r="K30"/>
  <c r="K31"/>
  <c r="H22"/>
  <c r="H25"/>
  <c r="H26"/>
  <c r="H27"/>
  <c r="H28"/>
  <c r="H30"/>
  <c r="H31"/>
  <c r="J29"/>
  <c r="J24"/>
  <c r="J23" s="1"/>
  <c r="J21"/>
  <c r="G29"/>
  <c r="G24"/>
  <c r="G23" s="1"/>
  <c r="G21"/>
  <c r="E22"/>
  <c r="E25"/>
  <c r="E26"/>
  <c r="E27"/>
  <c r="E28"/>
  <c r="E30"/>
  <c r="E31"/>
  <c r="D29"/>
  <c r="D24"/>
  <c r="D21"/>
  <c r="J20" l="1"/>
  <c r="J18" s="1"/>
  <c r="G20"/>
  <c r="G18" s="1"/>
  <c r="D20"/>
  <c r="I24"/>
  <c r="K24" s="1"/>
  <c r="F24"/>
  <c r="H24" s="1"/>
  <c r="C24"/>
  <c r="C23" s="1"/>
  <c r="E23" l="1"/>
  <c r="E24"/>
  <c r="D18"/>
  <c r="C21"/>
  <c r="E21" s="1"/>
  <c r="C29"/>
  <c r="E29" s="1"/>
  <c r="C20" l="1"/>
  <c r="E20" s="1"/>
  <c r="F29"/>
  <c r="H29" s="1"/>
  <c r="F23"/>
  <c r="H23" s="1"/>
  <c r="F21"/>
  <c r="H21" s="1"/>
  <c r="I23"/>
  <c r="K23" s="1"/>
  <c r="F20" l="1"/>
  <c r="F18" l="1"/>
  <c r="H18" s="1"/>
  <c r="H20"/>
  <c r="I29"/>
  <c r="K29" s="1"/>
  <c r="I21"/>
  <c r="I20" l="1"/>
  <c r="K20" s="1"/>
  <c r="K21"/>
  <c r="C18"/>
  <c r="E18" s="1"/>
  <c r="I18" l="1"/>
  <c r="K18" s="1"/>
</calcChain>
</file>

<file path=xl/sharedStrings.xml><?xml version="1.0" encoding="utf-8"?>
<sst xmlns="http://schemas.openxmlformats.org/spreadsheetml/2006/main" count="36" uniqueCount="28">
  <si>
    <t>Кредиты, привлекаемые от других бюджетов</t>
  </si>
  <si>
    <t>Привлечение</t>
  </si>
  <si>
    <t>Погашение</t>
  </si>
  <si>
    <t>Кредиты, привлекаемые от кредитных организаций</t>
  </si>
  <si>
    <t>Наименование показателя</t>
  </si>
  <si>
    <t>в том числе:</t>
  </si>
  <si>
    <t>Государственные заимствования, всего</t>
  </si>
  <si>
    <t>из них: привлечение из федерального бюджета бюджетных кредитов на пополнение остатков средств на счетах бюджетов субъектов Российской Федерации</t>
  </si>
  <si>
    <t>из них: погашение бюджетных кредитов на пополнение остатков средств на счетах бюджетов субъектов Российской Федерации</t>
  </si>
  <si>
    <t>2019 год</t>
  </si>
  <si>
    <t>Утверждено</t>
  </si>
  <si>
    <t>Сумма, тыс. рублей</t>
  </si>
  <si>
    <t xml:space="preserve">                    к областному закону</t>
  </si>
  <si>
    <t>2020 год</t>
  </si>
  <si>
    <t>2021 год</t>
  </si>
  <si>
    <t>Программа государственных внутренних заимствований Архангельской области на 2019 год и на плановый период 2020 и 2021 годов</t>
  </si>
  <si>
    <t xml:space="preserve">                    от 17 декабря 2018 г.</t>
  </si>
  <si>
    <t xml:space="preserve">                    № 35-4-ОЗ</t>
  </si>
  <si>
    <t>Предлагаемые изменения</t>
  </si>
  <si>
    <t>Сумма с учетом изменений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</si>
  <si>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25 ноября 2015 года          № 01-01-06/06-221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</si>
  <si>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03 августа 2017 года           № 01-01-06/06-214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</si>
  <si>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25 декабря 2017 года к Соглашению от 22 августа 2017 года           № 01-01-06/06-222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</si>
  <si>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>погашение реструктурированной задолженности по бюджетному кредиту в соответствии с дополнительным соглашением № 1 от 27 декабря 2017 года к Соглашению от 21 декабря 2017 года           № 01-01-06/06-361 о предоставлении бюджету Архангельской области из федерального бюджета бюджетного кредита для частичного покрытия дефицита бюджета Архангельской области</t>
  </si>
  <si>
    <t xml:space="preserve">                 к областному закону</t>
  </si>
  <si>
    <t xml:space="preserve">                    "Приложение № 29</t>
  </si>
  <si>
    <t>"</t>
  </si>
  <si>
    <t xml:space="preserve">                 Приложение № 19</t>
  </si>
</sst>
</file>

<file path=xl/styles.xml><?xml version="1.0" encoding="utf-8"?>
<styleSheet xmlns="http://schemas.openxmlformats.org/spreadsheetml/2006/main">
  <numFmts count="2">
    <numFmt numFmtId="164" formatCode="_-* #,##0.0\ _₽_-;\-* #,##0.0\ _₽_-;_-* &quot;-&quot;?\ _₽_-;_-@_-"/>
    <numFmt numFmtId="165" formatCode="#,##0.0_ ;\-#,##0.0\ "/>
  </numFmts>
  <fonts count="5"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ill="1"/>
    <xf numFmtId="0" fontId="3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 wrapText="1" indent="3"/>
    </xf>
    <xf numFmtId="0" fontId="0" fillId="0" borderId="2" xfId="0" applyFont="1" applyFill="1" applyBorder="1" applyAlignment="1">
      <alignment horizontal="left" vertical="center" wrapText="1" indent="1"/>
    </xf>
    <xf numFmtId="164" fontId="0" fillId="0" borderId="12" xfId="0" applyNumberFormat="1" applyFont="1" applyFill="1" applyBorder="1" applyAlignment="1">
      <alignment horizontal="center" vertical="center"/>
    </xf>
    <xf numFmtId="164" fontId="0" fillId="0" borderId="16" xfId="0" applyNumberFormat="1" applyFont="1" applyFill="1" applyBorder="1" applyAlignment="1">
      <alignment horizontal="center" vertical="center"/>
    </xf>
    <xf numFmtId="164" fontId="0" fillId="0" borderId="13" xfId="0" applyNumberFormat="1" applyFont="1" applyFill="1" applyBorder="1" applyAlignment="1">
      <alignment horizontal="center" vertical="center"/>
    </xf>
    <xf numFmtId="164" fontId="0" fillId="0" borderId="14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 indent="2"/>
    </xf>
    <xf numFmtId="0" fontId="0" fillId="0" borderId="3" xfId="0" applyFont="1" applyFill="1" applyBorder="1" applyAlignment="1">
      <alignment horizontal="left" vertical="center" wrapText="1" indent="2"/>
    </xf>
    <xf numFmtId="0" fontId="0" fillId="0" borderId="17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164" fontId="0" fillId="0" borderId="18" xfId="0" applyNumberFormat="1" applyFont="1" applyFill="1" applyBorder="1" applyAlignment="1">
      <alignment horizontal="center" vertical="center"/>
    </xf>
    <xf numFmtId="164" fontId="0" fillId="0" borderId="20" xfId="0" applyNumberFormat="1" applyFont="1" applyFill="1" applyBorder="1" applyAlignment="1">
      <alignment horizontal="center" vertical="center"/>
    </xf>
    <xf numFmtId="164" fontId="0" fillId="0" borderId="21" xfId="0" applyNumberFormat="1" applyFont="1" applyFill="1" applyBorder="1" applyAlignment="1">
      <alignment horizontal="center" vertical="center"/>
    </xf>
    <xf numFmtId="164" fontId="0" fillId="0" borderId="22" xfId="0" applyNumberFormat="1" applyFont="1" applyFill="1" applyBorder="1" applyAlignment="1">
      <alignment horizontal="center" vertical="center"/>
    </xf>
    <xf numFmtId="164" fontId="0" fillId="0" borderId="23" xfId="0" applyNumberFormat="1" applyFont="1" applyFill="1" applyBorder="1" applyAlignment="1">
      <alignment horizontal="center" vertical="center"/>
    </xf>
    <xf numFmtId="164" fontId="0" fillId="0" borderId="24" xfId="0" applyNumberFormat="1" applyFon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64" fontId="0" fillId="0" borderId="19" xfId="0" applyNumberFormat="1" applyFont="1" applyFill="1" applyBorder="1" applyAlignment="1">
      <alignment horizontal="center" vertical="center"/>
    </xf>
    <xf numFmtId="165" fontId="0" fillId="0" borderId="19" xfId="0" applyNumberFormat="1" applyFont="1" applyFill="1" applyBorder="1" applyAlignment="1">
      <alignment horizontal="right" vertical="center" inden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left" vertical="center" wrapText="1" indent="3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1"/>
  <sheetViews>
    <sheetView tabSelected="1" view="pageBreakPreview" topLeftCell="B1" zoomScaleNormal="100" zoomScaleSheetLayoutView="100" workbookViewId="0">
      <selection activeCell="H2" sqref="H2"/>
    </sheetView>
  </sheetViews>
  <sheetFormatPr defaultColWidth="9.140625" defaultRowHeight="12.75"/>
  <cols>
    <col min="1" max="1" width="2.5703125" style="1" hidden="1" customWidth="1"/>
    <col min="2" max="2" width="43.42578125" style="1" customWidth="1"/>
    <col min="3" max="4" width="15.42578125" style="1" hidden="1" customWidth="1"/>
    <col min="5" max="5" width="15.42578125" style="1" customWidth="1"/>
    <col min="6" max="7" width="15.7109375" style="1" hidden="1" customWidth="1"/>
    <col min="8" max="8" width="15.7109375" style="1" customWidth="1"/>
    <col min="9" max="10" width="15.7109375" style="1" hidden="1" customWidth="1"/>
    <col min="11" max="11" width="15.7109375" style="1" customWidth="1"/>
    <col min="12" max="12" width="1.140625" style="1" customWidth="1"/>
    <col min="13" max="16384" width="9.140625" style="1"/>
  </cols>
  <sheetData>
    <row r="1" spans="1:11" ht="13.5" customHeight="1">
      <c r="F1" s="34"/>
      <c r="G1" s="34"/>
      <c r="H1" s="34" t="s">
        <v>27</v>
      </c>
    </row>
    <row r="2" spans="1:11" ht="14.25" customHeight="1">
      <c r="F2" s="34"/>
      <c r="G2" s="34"/>
      <c r="H2" s="34" t="s">
        <v>24</v>
      </c>
    </row>
    <row r="7" spans="1:11" ht="14.25" customHeight="1">
      <c r="H7" s="34" t="s">
        <v>25</v>
      </c>
    </row>
    <row r="8" spans="1:11" ht="14.25" customHeight="1">
      <c r="H8" s="34" t="s">
        <v>12</v>
      </c>
    </row>
    <row r="9" spans="1:11" ht="14.25" customHeight="1">
      <c r="H9" s="1" t="s">
        <v>16</v>
      </c>
    </row>
    <row r="10" spans="1:11" ht="14.25" customHeight="1">
      <c r="H10" s="1" t="s">
        <v>17</v>
      </c>
    </row>
    <row r="11" spans="1:11" ht="14.25" customHeight="1"/>
    <row r="12" spans="1:11" ht="35.25" customHeight="1">
      <c r="B12" s="36" t="s">
        <v>15</v>
      </c>
      <c r="C12" s="37"/>
      <c r="D12" s="37"/>
      <c r="E12" s="37"/>
      <c r="F12" s="38"/>
      <c r="G12" s="38"/>
      <c r="H12" s="38"/>
      <c r="I12" s="38"/>
      <c r="J12" s="38"/>
      <c r="K12" s="38"/>
    </row>
    <row r="13" spans="1:11" ht="14.25" customHeight="1">
      <c r="B13" s="31"/>
      <c r="C13" s="32"/>
      <c r="D13" s="32"/>
      <c r="E13" s="32"/>
      <c r="F13" s="33"/>
      <c r="G13" s="33"/>
      <c r="H13" s="33"/>
      <c r="I13" s="33"/>
      <c r="J13" s="33"/>
      <c r="K13" s="33"/>
    </row>
    <row r="14" spans="1:11" ht="21.75" customHeight="1">
      <c r="B14" s="39" t="s">
        <v>4</v>
      </c>
      <c r="C14" s="45" t="s">
        <v>11</v>
      </c>
      <c r="D14" s="43"/>
      <c r="E14" s="43"/>
      <c r="F14" s="43"/>
      <c r="G14" s="43"/>
      <c r="H14" s="43"/>
      <c r="I14" s="43"/>
      <c r="J14" s="43"/>
      <c r="K14" s="44"/>
    </row>
    <row r="15" spans="1:11" ht="22.5" customHeight="1">
      <c r="B15" s="40"/>
      <c r="C15" s="42" t="s">
        <v>9</v>
      </c>
      <c r="D15" s="43"/>
      <c r="E15" s="44"/>
      <c r="F15" s="43" t="s">
        <v>13</v>
      </c>
      <c r="G15" s="43"/>
      <c r="H15" s="44"/>
      <c r="I15" s="42" t="s">
        <v>14</v>
      </c>
      <c r="J15" s="43"/>
      <c r="K15" s="44"/>
    </row>
    <row r="16" spans="1:11" ht="27" hidden="1" customHeight="1">
      <c r="A16" s="9"/>
      <c r="B16" s="41"/>
      <c r="C16" s="10" t="s">
        <v>10</v>
      </c>
      <c r="D16" s="11" t="s">
        <v>18</v>
      </c>
      <c r="E16" s="19" t="s">
        <v>19</v>
      </c>
      <c r="F16" s="10" t="s">
        <v>10</v>
      </c>
      <c r="G16" s="11" t="s">
        <v>18</v>
      </c>
      <c r="H16" s="19" t="s">
        <v>19</v>
      </c>
      <c r="I16" s="10" t="s">
        <v>10</v>
      </c>
      <c r="J16" s="11" t="s">
        <v>18</v>
      </c>
      <c r="K16" s="19" t="s">
        <v>19</v>
      </c>
    </row>
    <row r="17" spans="1:12" s="14" customFormat="1" ht="15" customHeight="1">
      <c r="A17" s="12"/>
      <c r="B17" s="13">
        <v>1</v>
      </c>
      <c r="C17" s="2">
        <v>2</v>
      </c>
      <c r="D17" s="20">
        <v>3</v>
      </c>
      <c r="E17" s="21">
        <v>2</v>
      </c>
      <c r="F17" s="2">
        <v>5</v>
      </c>
      <c r="G17" s="20">
        <v>6</v>
      </c>
      <c r="H17" s="21">
        <v>3</v>
      </c>
      <c r="I17" s="2">
        <v>8</v>
      </c>
      <c r="J17" s="20">
        <v>9</v>
      </c>
      <c r="K17" s="21">
        <v>4</v>
      </c>
    </row>
    <row r="18" spans="1:12" ht="28.5" customHeight="1">
      <c r="B18" s="15" t="s">
        <v>6</v>
      </c>
      <c r="C18" s="5">
        <f t="shared" ref="C18:J18" si="0">C20+C29</f>
        <v>2695339.2000000011</v>
      </c>
      <c r="D18" s="22">
        <f t="shared" ref="D18" si="1">D20+D29</f>
        <v>0</v>
      </c>
      <c r="E18" s="29">
        <f>C18+D18</f>
        <v>2695339.2000000011</v>
      </c>
      <c r="F18" s="5">
        <f t="shared" si="0"/>
        <v>3.7252902984619141E-9</v>
      </c>
      <c r="G18" s="22">
        <f t="shared" ref="G18" si="2">G20+G29</f>
        <v>1005646.2</v>
      </c>
      <c r="H18" s="29">
        <f>F18+G18</f>
        <v>1005646.2000000037</v>
      </c>
      <c r="I18" s="5">
        <f t="shared" si="0"/>
        <v>0</v>
      </c>
      <c r="J18" s="22">
        <f t="shared" si="0"/>
        <v>1076455.1000000001</v>
      </c>
      <c r="K18" s="30">
        <f>I18+J18</f>
        <v>1076455.1000000001</v>
      </c>
    </row>
    <row r="19" spans="1:12" ht="17.25" customHeight="1">
      <c r="B19" s="16" t="s">
        <v>5</v>
      </c>
      <c r="C19" s="6"/>
      <c r="D19" s="23"/>
      <c r="E19" s="24"/>
      <c r="F19" s="6"/>
      <c r="G19" s="23"/>
      <c r="H19" s="24"/>
      <c r="I19" s="6"/>
      <c r="J19" s="23"/>
      <c r="K19" s="24"/>
    </row>
    <row r="20" spans="1:12">
      <c r="B20" s="4" t="s">
        <v>0</v>
      </c>
      <c r="C20" s="7">
        <f>C21-C23</f>
        <v>-577474.19999999925</v>
      </c>
      <c r="D20" s="25">
        <f>D21-D23</f>
        <v>0</v>
      </c>
      <c r="E20" s="26">
        <f t="shared" ref="E20:E31" si="3">C20+D20</f>
        <v>-577474.19999999925</v>
      </c>
      <c r="F20" s="7">
        <f>F21-F23</f>
        <v>-1154948.299999997</v>
      </c>
      <c r="G20" s="25">
        <f>G21-G23</f>
        <v>0</v>
      </c>
      <c r="H20" s="26">
        <f t="shared" ref="H20:H31" si="4">F20+G20</f>
        <v>-1154948.299999997</v>
      </c>
      <c r="I20" s="7">
        <f>I21-I23</f>
        <v>-2309896.5999999978</v>
      </c>
      <c r="J20" s="25">
        <f>J21-J23</f>
        <v>0</v>
      </c>
      <c r="K20" s="26">
        <f t="shared" ref="K20:K31" si="5">I20+J20</f>
        <v>-2309896.5999999978</v>
      </c>
    </row>
    <row r="21" spans="1:12" ht="21.75" customHeight="1">
      <c r="B21" s="17" t="s">
        <v>1</v>
      </c>
      <c r="C21" s="7">
        <f>C22</f>
        <v>22669372.800000001</v>
      </c>
      <c r="D21" s="25">
        <f>D22</f>
        <v>0</v>
      </c>
      <c r="E21" s="26">
        <f t="shared" si="3"/>
        <v>22669372.800000001</v>
      </c>
      <c r="F21" s="7">
        <f>F22</f>
        <v>24038024.399999999</v>
      </c>
      <c r="G21" s="25">
        <f>G22</f>
        <v>0</v>
      </c>
      <c r="H21" s="26">
        <f t="shared" si="4"/>
        <v>24038024.399999999</v>
      </c>
      <c r="I21" s="7">
        <f>I22</f>
        <v>26045981</v>
      </c>
      <c r="J21" s="25">
        <f>J22</f>
        <v>0</v>
      </c>
      <c r="K21" s="26">
        <f t="shared" si="5"/>
        <v>26045981</v>
      </c>
    </row>
    <row r="22" spans="1:12" ht="69" customHeight="1">
      <c r="B22" s="3" t="s">
        <v>7</v>
      </c>
      <c r="C22" s="7">
        <v>22669372.800000001</v>
      </c>
      <c r="D22" s="25"/>
      <c r="E22" s="26">
        <f t="shared" si="3"/>
        <v>22669372.800000001</v>
      </c>
      <c r="F22" s="7">
        <v>24038024.399999999</v>
      </c>
      <c r="G22" s="25"/>
      <c r="H22" s="26">
        <f t="shared" si="4"/>
        <v>24038024.399999999</v>
      </c>
      <c r="I22" s="7">
        <v>26045981</v>
      </c>
      <c r="J22" s="25"/>
      <c r="K22" s="26">
        <f t="shared" si="5"/>
        <v>26045981</v>
      </c>
    </row>
    <row r="23" spans="1:12" ht="22.5" customHeight="1">
      <c r="B23" s="17" t="s">
        <v>2</v>
      </c>
      <c r="C23" s="7">
        <f>SUM(C24:C28)</f>
        <v>23246847</v>
      </c>
      <c r="D23" s="25"/>
      <c r="E23" s="26">
        <f t="shared" si="3"/>
        <v>23246847</v>
      </c>
      <c r="F23" s="7">
        <f>SUM(F24:F28)</f>
        <v>25192972.699999996</v>
      </c>
      <c r="G23" s="25">
        <f>SUM(G24:G28)</f>
        <v>0</v>
      </c>
      <c r="H23" s="26">
        <f t="shared" si="4"/>
        <v>25192972.699999996</v>
      </c>
      <c r="I23" s="7">
        <f t="shared" ref="I23" si="6">SUM(I24:I28)</f>
        <v>28355877.599999998</v>
      </c>
      <c r="J23" s="25">
        <f>SUM(J24:J28)</f>
        <v>0</v>
      </c>
      <c r="K23" s="26">
        <f t="shared" si="5"/>
        <v>28355877.599999998</v>
      </c>
    </row>
    <row r="24" spans="1:12" ht="56.25" customHeight="1">
      <c r="B24" s="3" t="s">
        <v>8</v>
      </c>
      <c r="C24" s="7">
        <f>C22</f>
        <v>22669372.800000001</v>
      </c>
      <c r="D24" s="25">
        <f>D22</f>
        <v>0</v>
      </c>
      <c r="E24" s="26">
        <f t="shared" si="3"/>
        <v>22669372.800000001</v>
      </c>
      <c r="F24" s="7">
        <f>F22</f>
        <v>24038024.399999999</v>
      </c>
      <c r="G24" s="25">
        <f>G22</f>
        <v>0</v>
      </c>
      <c r="H24" s="26">
        <f t="shared" si="4"/>
        <v>24038024.399999999</v>
      </c>
      <c r="I24" s="7">
        <f>I22</f>
        <v>26045981</v>
      </c>
      <c r="J24" s="25">
        <f>J22</f>
        <v>0</v>
      </c>
      <c r="K24" s="26">
        <f t="shared" si="5"/>
        <v>26045981</v>
      </c>
    </row>
    <row r="25" spans="1:12" ht="130.5" customHeight="1">
      <c r="B25" s="35" t="s">
        <v>20</v>
      </c>
      <c r="C25" s="7">
        <v>15000</v>
      </c>
      <c r="D25" s="25"/>
      <c r="E25" s="26">
        <f t="shared" si="3"/>
        <v>15000</v>
      </c>
      <c r="F25" s="7">
        <v>30000</v>
      </c>
      <c r="G25" s="25"/>
      <c r="H25" s="26">
        <f t="shared" si="4"/>
        <v>30000</v>
      </c>
      <c r="I25" s="7">
        <v>60000</v>
      </c>
      <c r="J25" s="25"/>
      <c r="K25" s="26">
        <f t="shared" si="5"/>
        <v>60000</v>
      </c>
    </row>
    <row r="26" spans="1:12" ht="129" customHeight="1">
      <c r="B26" s="35" t="s">
        <v>21</v>
      </c>
      <c r="C26" s="7">
        <v>253824.2</v>
      </c>
      <c r="D26" s="25"/>
      <c r="E26" s="26">
        <f t="shared" si="3"/>
        <v>253824.2</v>
      </c>
      <c r="F26" s="7">
        <v>507648.4</v>
      </c>
      <c r="G26" s="25"/>
      <c r="H26" s="26">
        <f t="shared" si="4"/>
        <v>507648.4</v>
      </c>
      <c r="I26" s="7">
        <v>1015296.8</v>
      </c>
      <c r="J26" s="25"/>
      <c r="K26" s="26">
        <f t="shared" si="5"/>
        <v>1015296.8</v>
      </c>
    </row>
    <row r="27" spans="1:12" ht="130.5" customHeight="1">
      <c r="B27" s="35" t="s">
        <v>22</v>
      </c>
      <c r="C27" s="7">
        <v>289969.59999999998</v>
      </c>
      <c r="D27" s="25"/>
      <c r="E27" s="26">
        <f t="shared" si="3"/>
        <v>289969.59999999998</v>
      </c>
      <c r="F27" s="7">
        <v>579939.19999999995</v>
      </c>
      <c r="G27" s="25"/>
      <c r="H27" s="26">
        <f t="shared" si="4"/>
        <v>579939.19999999995</v>
      </c>
      <c r="I27" s="7">
        <v>1159878.3999999999</v>
      </c>
      <c r="J27" s="25"/>
      <c r="K27" s="26">
        <f t="shared" si="5"/>
        <v>1159878.3999999999</v>
      </c>
    </row>
    <row r="28" spans="1:12" ht="132" customHeight="1">
      <c r="B28" s="35" t="s">
        <v>23</v>
      </c>
      <c r="C28" s="7">
        <v>18680.400000000001</v>
      </c>
      <c r="D28" s="25"/>
      <c r="E28" s="26">
        <f t="shared" si="3"/>
        <v>18680.400000000001</v>
      </c>
      <c r="F28" s="7">
        <v>37360.699999999997</v>
      </c>
      <c r="G28" s="25"/>
      <c r="H28" s="26">
        <f t="shared" si="4"/>
        <v>37360.699999999997</v>
      </c>
      <c r="I28" s="7">
        <v>74721.399999999994</v>
      </c>
      <c r="J28" s="25"/>
      <c r="K28" s="26">
        <f t="shared" si="5"/>
        <v>74721.399999999994</v>
      </c>
    </row>
    <row r="29" spans="1:12" ht="30" customHeight="1">
      <c r="B29" s="4" t="s">
        <v>3</v>
      </c>
      <c r="C29" s="7">
        <f>C30-C31</f>
        <v>3272813.4000000004</v>
      </c>
      <c r="D29" s="25">
        <f>D30-D31</f>
        <v>0</v>
      </c>
      <c r="E29" s="26">
        <f t="shared" si="3"/>
        <v>3272813.4000000004</v>
      </c>
      <c r="F29" s="7">
        <f>F30-F31</f>
        <v>1154948.3000000007</v>
      </c>
      <c r="G29" s="25">
        <f>G30-G31</f>
        <v>1005646.2</v>
      </c>
      <c r="H29" s="26">
        <f t="shared" si="4"/>
        <v>2160594.5000000009</v>
      </c>
      <c r="I29" s="7">
        <f t="shared" ref="I29" si="7">I30-I31</f>
        <v>2309896.5999999996</v>
      </c>
      <c r="J29" s="25">
        <f>J30-J31</f>
        <v>1076455.1000000001</v>
      </c>
      <c r="K29" s="26">
        <f t="shared" si="5"/>
        <v>3386351.6999999997</v>
      </c>
    </row>
    <row r="30" spans="1:12" ht="20.25" customHeight="1">
      <c r="B30" s="17" t="s">
        <v>1</v>
      </c>
      <c r="C30" s="7">
        <v>15672813.4</v>
      </c>
      <c r="D30" s="25">
        <v>13700000</v>
      </c>
      <c r="E30" s="26">
        <f t="shared" si="3"/>
        <v>29372813.399999999</v>
      </c>
      <c r="F30" s="7">
        <v>16654948.300000001</v>
      </c>
      <c r="G30" s="25">
        <v>1005646.2</v>
      </c>
      <c r="H30" s="26">
        <f t="shared" si="4"/>
        <v>17660594.5</v>
      </c>
      <c r="I30" s="7">
        <v>15409840.6</v>
      </c>
      <c r="J30" s="25">
        <v>1076455.1000000001</v>
      </c>
      <c r="K30" s="26">
        <f t="shared" si="5"/>
        <v>16486295.699999999</v>
      </c>
    </row>
    <row r="31" spans="1:12" ht="24" customHeight="1">
      <c r="B31" s="18" t="s">
        <v>2</v>
      </c>
      <c r="C31" s="8">
        <v>12400000</v>
      </c>
      <c r="D31" s="27">
        <v>13700000</v>
      </c>
      <c r="E31" s="28">
        <f t="shared" si="3"/>
        <v>26100000</v>
      </c>
      <c r="F31" s="8">
        <v>15500000</v>
      </c>
      <c r="G31" s="27"/>
      <c r="H31" s="28">
        <f t="shared" si="4"/>
        <v>15500000</v>
      </c>
      <c r="I31" s="8">
        <v>13099944</v>
      </c>
      <c r="J31" s="27"/>
      <c r="K31" s="28">
        <f t="shared" si="5"/>
        <v>13099944</v>
      </c>
      <c r="L31" s="1" t="s">
        <v>26</v>
      </c>
    </row>
  </sheetData>
  <mergeCells count="6">
    <mergeCell ref="B12:K12"/>
    <mergeCell ref="B14:B16"/>
    <mergeCell ref="C15:E15"/>
    <mergeCell ref="F15:H15"/>
    <mergeCell ref="I15:K15"/>
    <mergeCell ref="C14:K14"/>
  </mergeCells>
  <phoneticPr fontId="3" type="noConversion"/>
  <pageMargins left="1.1811023622047245" right="0.39370078740157483" top="0.78740157480314965" bottom="0.78740157480314965" header="0.51181102362204722" footer="0.51181102362204722"/>
  <pageSetup paperSize="9" scale="9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Финансовое 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Щелин Виктор Владимирович</dc:creator>
  <cp:lastModifiedBy>minfin user</cp:lastModifiedBy>
  <cp:lastPrinted>2019-03-20T07:16:28Z</cp:lastPrinted>
  <dcterms:created xsi:type="dcterms:W3CDTF">2000-09-19T07:45:36Z</dcterms:created>
  <dcterms:modified xsi:type="dcterms:W3CDTF">2019-05-21T06:57:49Z</dcterms:modified>
</cp:coreProperties>
</file>