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Лист1!$6:$9</definedName>
    <definedName name="_xlnm.Print_Area" localSheetId="0">Лист1!$B$1:$L$23</definedName>
  </definedNames>
  <calcPr calcId="125725"/>
</workbook>
</file>

<file path=xl/calcChain.xml><?xml version="1.0" encoding="utf-8"?>
<calcChain xmlns="http://schemas.openxmlformats.org/spreadsheetml/2006/main">
  <c r="K14" i="2"/>
  <c r="K17"/>
  <c r="K18"/>
  <c r="K19"/>
  <c r="K20"/>
  <c r="K22"/>
  <c r="K23"/>
  <c r="H14"/>
  <c r="H17"/>
  <c r="H18"/>
  <c r="H19"/>
  <c r="H20"/>
  <c r="H22"/>
  <c r="H23"/>
  <c r="J21"/>
  <c r="J16"/>
  <c r="J15" s="1"/>
  <c r="J13"/>
  <c r="G21"/>
  <c r="G16"/>
  <c r="G15" s="1"/>
  <c r="G13"/>
  <c r="E14"/>
  <c r="E17"/>
  <c r="E18"/>
  <c r="E19"/>
  <c r="E20"/>
  <c r="E22"/>
  <c r="E23"/>
  <c r="D21"/>
  <c r="D16"/>
  <c r="D15" s="1"/>
  <c r="D13"/>
  <c r="J12" l="1"/>
  <c r="J10" s="1"/>
  <c r="G12"/>
  <c r="G10" s="1"/>
  <c r="D12"/>
  <c r="I16"/>
  <c r="K16" s="1"/>
  <c r="F16"/>
  <c r="H16" s="1"/>
  <c r="C16"/>
  <c r="C15" l="1"/>
  <c r="E15" s="1"/>
  <c r="E16"/>
  <c r="D10"/>
  <c r="C13"/>
  <c r="E13" s="1"/>
  <c r="C21"/>
  <c r="E21" s="1"/>
  <c r="C12" l="1"/>
  <c r="E12" s="1"/>
  <c r="F21"/>
  <c r="H21" s="1"/>
  <c r="F15"/>
  <c r="H15" s="1"/>
  <c r="F13"/>
  <c r="H13" s="1"/>
  <c r="I15"/>
  <c r="K15" s="1"/>
  <c r="F12" l="1"/>
  <c r="F10" l="1"/>
  <c r="H10" s="1"/>
  <c r="H12"/>
  <c r="I21"/>
  <c r="K21" s="1"/>
  <c r="I13"/>
  <c r="I12" l="1"/>
  <c r="K12" s="1"/>
  <c r="K13"/>
  <c r="C10"/>
  <c r="E10" s="1"/>
  <c r="I10" l="1"/>
  <c r="K10" s="1"/>
</calcChain>
</file>

<file path=xl/sharedStrings.xml><?xml version="1.0" encoding="utf-8"?>
<sst xmlns="http://schemas.openxmlformats.org/spreadsheetml/2006/main" count="32" uniqueCount="24">
  <si>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</si>
  <si>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</si>
  <si>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</si>
  <si>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</si>
  <si>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</si>
  <si>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</si>
  <si>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</si>
  <si>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</si>
  <si>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</si>
  <si>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2019 год</t>
  </si>
  <si>
    <t>Утверждено</t>
  </si>
  <si>
    <t>Сумма, тыс. рублей</t>
  </si>
  <si>
    <t>2020 год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</si>
  <si>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</si>
  <si>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</si>
  <si>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</si>
  <si>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</si>
  <si>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2021 год</t>
  </si>
  <si>
    <t>Предлагаемые изменения</t>
  </si>
  <si>
    <t>Сумма с учетом изменений</t>
  </si>
  <si>
    <t>"</t>
  </si>
  <si>
    <t>Предлагаемое измененение программы государственных внутренних заимствований Архангельской области на 2019 год и на плановый период 2020 и 2021 годов</t>
  </si>
  <si>
    <t xml:space="preserve">                к пояснительной записке</t>
  </si>
  <si>
    <t xml:space="preserve">                Приложение № 18</t>
  </si>
</sst>
</file>

<file path=xl/styles.xml><?xml version="1.0" encoding="utf-8"?>
<styleSheet xmlns="http://schemas.openxmlformats.org/spreadsheetml/2006/main">
  <numFmts count="2">
    <numFmt numFmtId="164" formatCode="_-* #,##0.0\ _₽_-;\-* #,##0.0\ _₽_-;_-* &quot;-&quot;?\ _₽_-;_-@_-"/>
    <numFmt numFmtId="165" formatCode="#,##0.0_ ;\-#,##0.0\ "/>
  </numFmts>
  <fonts count="5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3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0" fontId="0" fillId="0" borderId="2" xfId="0" applyFont="1" applyFill="1" applyBorder="1" applyAlignment="1">
      <alignment horizontal="left" vertical="center" wrapText="1" indent="1"/>
    </xf>
    <xf numFmtId="164" fontId="0" fillId="0" borderId="12" xfId="0" applyNumberFormat="1" applyFon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0" fillId="0" borderId="1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/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 indent="2"/>
    </xf>
    <xf numFmtId="0" fontId="0" fillId="0" borderId="3" xfId="0" applyFont="1" applyFill="1" applyBorder="1" applyAlignment="1">
      <alignment horizontal="left" vertical="center" wrapText="1" indent="2"/>
    </xf>
    <xf numFmtId="164" fontId="0" fillId="2" borderId="13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164" fontId="0" fillId="2" borderId="23" xfId="0" applyNumberFormat="1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164" fontId="0" fillId="0" borderId="2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164" fontId="0" fillId="0" borderId="19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0" borderId="19" xfId="0" applyNumberFormat="1" applyFont="1" applyFill="1" applyBorder="1" applyAlignment="1">
      <alignment horizontal="right" vertical="center" indent="1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view="pageBreakPreview" topLeftCell="B1" zoomScaleNormal="100" zoomScaleSheetLayoutView="100" workbookViewId="0">
      <selection activeCell="D14" sqref="D14"/>
    </sheetView>
  </sheetViews>
  <sheetFormatPr defaultColWidth="9.140625" defaultRowHeight="12.75"/>
  <cols>
    <col min="1" max="1" width="2.5703125" style="1" hidden="1" customWidth="1"/>
    <col min="2" max="2" width="43.42578125" style="1" customWidth="1"/>
    <col min="3" max="5" width="15.42578125" style="1" customWidth="1"/>
    <col min="6" max="11" width="15.7109375" style="1" customWidth="1"/>
    <col min="12" max="12" width="1.140625" style="1" customWidth="1"/>
    <col min="13" max="16384" width="9.140625" style="1"/>
  </cols>
  <sheetData>
    <row r="1" spans="1:11">
      <c r="H1" s="43"/>
      <c r="J1" s="43" t="s">
        <v>23</v>
      </c>
    </row>
    <row r="2" spans="1:11">
      <c r="H2" s="44"/>
      <c r="J2" s="44" t="s">
        <v>22</v>
      </c>
    </row>
    <row r="3" spans="1:11" ht="14.25" customHeight="1"/>
    <row r="4" spans="1:11" ht="25.5" customHeight="1">
      <c r="B4" s="45" t="s">
        <v>21</v>
      </c>
      <c r="C4" s="46"/>
      <c r="D4" s="46"/>
      <c r="E4" s="46"/>
      <c r="F4" s="47"/>
      <c r="G4" s="47"/>
      <c r="H4" s="47"/>
      <c r="I4" s="47"/>
      <c r="J4" s="48"/>
      <c r="K4" s="48"/>
    </row>
    <row r="5" spans="1:11" ht="14.25" customHeight="1">
      <c r="B5" s="11"/>
      <c r="C5" s="2"/>
      <c r="D5" s="35"/>
      <c r="E5" s="35"/>
      <c r="F5" s="3"/>
      <c r="G5" s="36"/>
      <c r="H5" s="36"/>
      <c r="I5" s="3"/>
      <c r="J5" s="36"/>
      <c r="K5" s="36"/>
    </row>
    <row r="6" spans="1:11" ht="21.75" customHeight="1">
      <c r="B6" s="49" t="s">
        <v>4</v>
      </c>
      <c r="C6" s="56" t="s">
        <v>11</v>
      </c>
      <c r="D6" s="53"/>
      <c r="E6" s="53"/>
      <c r="F6" s="53"/>
      <c r="G6" s="53"/>
      <c r="H6" s="53"/>
      <c r="I6" s="53"/>
      <c r="J6" s="53"/>
      <c r="K6" s="54"/>
    </row>
    <row r="7" spans="1:11" ht="22.5" customHeight="1">
      <c r="B7" s="50"/>
      <c r="C7" s="52" t="s">
        <v>9</v>
      </c>
      <c r="D7" s="53"/>
      <c r="E7" s="54"/>
      <c r="F7" s="55" t="s">
        <v>12</v>
      </c>
      <c r="G7" s="53"/>
      <c r="H7" s="54"/>
      <c r="I7" s="52" t="s">
        <v>17</v>
      </c>
      <c r="J7" s="53"/>
      <c r="K7" s="54"/>
    </row>
    <row r="8" spans="1:11" ht="27" customHeight="1">
      <c r="A8" s="12"/>
      <c r="B8" s="51"/>
      <c r="C8" s="38" t="s">
        <v>10</v>
      </c>
      <c r="D8" s="39" t="s">
        <v>18</v>
      </c>
      <c r="E8" s="23" t="s">
        <v>19</v>
      </c>
      <c r="F8" s="13" t="s">
        <v>10</v>
      </c>
      <c r="G8" s="14" t="s">
        <v>18</v>
      </c>
      <c r="H8" s="23" t="s">
        <v>19</v>
      </c>
      <c r="I8" s="13" t="s">
        <v>10</v>
      </c>
      <c r="J8" s="14" t="s">
        <v>18</v>
      </c>
      <c r="K8" s="23" t="s">
        <v>19</v>
      </c>
    </row>
    <row r="9" spans="1:11" s="17" customFormat="1" ht="15" customHeight="1">
      <c r="A9" s="15"/>
      <c r="B9" s="16">
        <v>1</v>
      </c>
      <c r="C9" s="40">
        <v>2</v>
      </c>
      <c r="D9" s="41">
        <v>3</v>
      </c>
      <c r="E9" s="25">
        <v>4</v>
      </c>
      <c r="F9" s="4">
        <v>5</v>
      </c>
      <c r="G9" s="24">
        <v>6</v>
      </c>
      <c r="H9" s="25">
        <v>7</v>
      </c>
      <c r="I9" s="4">
        <v>8</v>
      </c>
      <c r="J9" s="24">
        <v>9</v>
      </c>
      <c r="K9" s="25">
        <v>10</v>
      </c>
    </row>
    <row r="10" spans="1:11" ht="28.5" customHeight="1">
      <c r="B10" s="18" t="s">
        <v>6</v>
      </c>
      <c r="C10" s="7">
        <f t="shared" ref="C10:J10" si="0">C12+C21</f>
        <v>1439339.3000000026</v>
      </c>
      <c r="D10" s="26">
        <f t="shared" ref="D10" si="1">D12+D21</f>
        <v>1255999.8999999999</v>
      </c>
      <c r="E10" s="37">
        <f>C10+D10</f>
        <v>2695339.2000000025</v>
      </c>
      <c r="F10" s="7">
        <f t="shared" si="0"/>
        <v>3.7252902984619141E-9</v>
      </c>
      <c r="G10" s="26">
        <f t="shared" ref="G10" si="2">G12+G21</f>
        <v>0</v>
      </c>
      <c r="H10" s="37">
        <f>F10+G10</f>
        <v>3.7252902984619141E-9</v>
      </c>
      <c r="I10" s="7">
        <f t="shared" si="0"/>
        <v>0</v>
      </c>
      <c r="J10" s="26">
        <f t="shared" si="0"/>
        <v>0</v>
      </c>
      <c r="K10" s="42">
        <f>I10+J10</f>
        <v>0</v>
      </c>
    </row>
    <row r="11" spans="1:11" ht="17.25" customHeight="1">
      <c r="B11" s="19" t="s">
        <v>5</v>
      </c>
      <c r="C11" s="8"/>
      <c r="D11" s="27"/>
      <c r="E11" s="28"/>
      <c r="F11" s="8"/>
      <c r="G11" s="27"/>
      <c r="H11" s="28"/>
      <c r="I11" s="8"/>
      <c r="J11" s="27"/>
      <c r="K11" s="28"/>
    </row>
    <row r="12" spans="1:11">
      <c r="B12" s="6" t="s">
        <v>0</v>
      </c>
      <c r="C12" s="9">
        <f>C13-C15</f>
        <v>-577474.09999999776</v>
      </c>
      <c r="D12" s="29">
        <f>D13-D15</f>
        <v>-0.1</v>
      </c>
      <c r="E12" s="30">
        <f t="shared" ref="E12:E23" si="3">C12+D12</f>
        <v>-577474.19999999774</v>
      </c>
      <c r="F12" s="9">
        <f>F13-F15</f>
        <v>-1154948.299999997</v>
      </c>
      <c r="G12" s="29">
        <f>G13-G15</f>
        <v>0</v>
      </c>
      <c r="H12" s="30">
        <f t="shared" ref="H12:H23" si="4">F12+G12</f>
        <v>-1154948.299999997</v>
      </c>
      <c r="I12" s="9">
        <f>I13-I15</f>
        <v>-2309896.5999999978</v>
      </c>
      <c r="J12" s="29">
        <f>J13-J15</f>
        <v>0</v>
      </c>
      <c r="K12" s="30">
        <f t="shared" ref="K12:K23" si="5">I12+J12</f>
        <v>-2309896.5999999978</v>
      </c>
    </row>
    <row r="13" spans="1:11" ht="21.75" customHeight="1">
      <c r="B13" s="20" t="s">
        <v>1</v>
      </c>
      <c r="C13" s="9">
        <f>C14</f>
        <v>22669372.800000001</v>
      </c>
      <c r="D13" s="29">
        <f>D14</f>
        <v>0</v>
      </c>
      <c r="E13" s="30">
        <f t="shared" si="3"/>
        <v>22669372.800000001</v>
      </c>
      <c r="F13" s="9">
        <f>F14</f>
        <v>24038024.399999999</v>
      </c>
      <c r="G13" s="29">
        <f>G14</f>
        <v>0</v>
      </c>
      <c r="H13" s="30">
        <f t="shared" si="4"/>
        <v>24038024.399999999</v>
      </c>
      <c r="I13" s="9">
        <f>I14</f>
        <v>26045981</v>
      </c>
      <c r="J13" s="29">
        <f>J14</f>
        <v>0</v>
      </c>
      <c r="K13" s="30">
        <f t="shared" si="5"/>
        <v>26045981</v>
      </c>
    </row>
    <row r="14" spans="1:11" ht="69" customHeight="1">
      <c r="B14" s="5" t="s">
        <v>7</v>
      </c>
      <c r="C14" s="22">
        <v>22669372.800000001</v>
      </c>
      <c r="D14" s="31"/>
      <c r="E14" s="32">
        <f t="shared" si="3"/>
        <v>22669372.800000001</v>
      </c>
      <c r="F14" s="22">
        <v>24038024.399999999</v>
      </c>
      <c r="G14" s="31"/>
      <c r="H14" s="32">
        <f t="shared" si="4"/>
        <v>24038024.399999999</v>
      </c>
      <c r="I14" s="22">
        <v>26045981</v>
      </c>
      <c r="J14" s="31"/>
      <c r="K14" s="32">
        <f t="shared" si="5"/>
        <v>26045981</v>
      </c>
    </row>
    <row r="15" spans="1:11" ht="22.5" customHeight="1">
      <c r="B15" s="20" t="s">
        <v>2</v>
      </c>
      <c r="C15" s="9">
        <f>SUM(C16:C20)-0.1</f>
        <v>23246846.899999999</v>
      </c>
      <c r="D15" s="29">
        <f>SUM(D16:D20)+0.1</f>
        <v>0.1</v>
      </c>
      <c r="E15" s="30">
        <f t="shared" si="3"/>
        <v>23246847</v>
      </c>
      <c r="F15" s="9">
        <f>SUM(F16:F20)</f>
        <v>25192972.699999996</v>
      </c>
      <c r="G15" s="29">
        <f>SUM(G16:G20)</f>
        <v>0</v>
      </c>
      <c r="H15" s="30">
        <f t="shared" si="4"/>
        <v>25192972.699999996</v>
      </c>
      <c r="I15" s="9">
        <f t="shared" ref="I15" si="6">SUM(I16:I20)</f>
        <v>28355877.599999998</v>
      </c>
      <c r="J15" s="29">
        <f>SUM(J16:J20)</f>
        <v>0</v>
      </c>
      <c r="K15" s="30">
        <f t="shared" si="5"/>
        <v>28355877.599999998</v>
      </c>
    </row>
    <row r="16" spans="1:11" ht="56.25" customHeight="1">
      <c r="B16" s="5" t="s">
        <v>8</v>
      </c>
      <c r="C16" s="9">
        <f>C14</f>
        <v>22669372.800000001</v>
      </c>
      <c r="D16" s="29">
        <f>D14</f>
        <v>0</v>
      </c>
      <c r="E16" s="30">
        <f t="shared" si="3"/>
        <v>22669372.800000001</v>
      </c>
      <c r="F16" s="9">
        <f>F14</f>
        <v>24038024.399999999</v>
      </c>
      <c r="G16" s="29">
        <f>G14</f>
        <v>0</v>
      </c>
      <c r="H16" s="30">
        <f t="shared" si="4"/>
        <v>24038024.399999999</v>
      </c>
      <c r="I16" s="9">
        <f>I14</f>
        <v>26045981</v>
      </c>
      <c r="J16" s="29">
        <f>J14</f>
        <v>0</v>
      </c>
      <c r="K16" s="30">
        <f t="shared" si="5"/>
        <v>26045981</v>
      </c>
    </row>
    <row r="17" spans="2:12" ht="130.5" customHeight="1">
      <c r="B17" s="5" t="s">
        <v>13</v>
      </c>
      <c r="C17" s="9">
        <v>15000</v>
      </c>
      <c r="D17" s="29"/>
      <c r="E17" s="30">
        <f t="shared" si="3"/>
        <v>15000</v>
      </c>
      <c r="F17" s="9">
        <v>30000</v>
      </c>
      <c r="G17" s="29"/>
      <c r="H17" s="30">
        <f t="shared" si="4"/>
        <v>30000</v>
      </c>
      <c r="I17" s="9">
        <v>60000</v>
      </c>
      <c r="J17" s="29"/>
      <c r="K17" s="30">
        <f t="shared" si="5"/>
        <v>60000</v>
      </c>
    </row>
    <row r="18" spans="2:12" ht="129" customHeight="1">
      <c r="B18" s="5" t="s">
        <v>14</v>
      </c>
      <c r="C18" s="9">
        <v>253824.2</v>
      </c>
      <c r="D18" s="29"/>
      <c r="E18" s="30">
        <f t="shared" si="3"/>
        <v>253824.2</v>
      </c>
      <c r="F18" s="9">
        <v>507648.4</v>
      </c>
      <c r="G18" s="29"/>
      <c r="H18" s="30">
        <f t="shared" si="4"/>
        <v>507648.4</v>
      </c>
      <c r="I18" s="9">
        <v>1015296.8</v>
      </c>
      <c r="J18" s="29"/>
      <c r="K18" s="30">
        <f t="shared" si="5"/>
        <v>1015296.8</v>
      </c>
    </row>
    <row r="19" spans="2:12" ht="130.5" customHeight="1">
      <c r="B19" s="5" t="s">
        <v>15</v>
      </c>
      <c r="C19" s="9">
        <v>289969.59999999998</v>
      </c>
      <c r="D19" s="29"/>
      <c r="E19" s="30">
        <f t="shared" si="3"/>
        <v>289969.59999999998</v>
      </c>
      <c r="F19" s="9">
        <v>579939.19999999995</v>
      </c>
      <c r="G19" s="29"/>
      <c r="H19" s="30">
        <f t="shared" si="4"/>
        <v>579939.19999999995</v>
      </c>
      <c r="I19" s="9">
        <v>1159878.3999999999</v>
      </c>
      <c r="J19" s="29"/>
      <c r="K19" s="30">
        <f t="shared" si="5"/>
        <v>1159878.3999999999</v>
      </c>
    </row>
    <row r="20" spans="2:12" ht="132" customHeight="1">
      <c r="B20" s="5" t="s">
        <v>16</v>
      </c>
      <c r="C20" s="9">
        <v>18680.400000000001</v>
      </c>
      <c r="D20" s="29"/>
      <c r="E20" s="30">
        <f t="shared" si="3"/>
        <v>18680.400000000001</v>
      </c>
      <c r="F20" s="9">
        <v>37360.699999999997</v>
      </c>
      <c r="G20" s="29"/>
      <c r="H20" s="30">
        <f t="shared" si="4"/>
        <v>37360.699999999997</v>
      </c>
      <c r="I20" s="9">
        <v>74721.399999999994</v>
      </c>
      <c r="J20" s="29"/>
      <c r="K20" s="30">
        <f t="shared" si="5"/>
        <v>74721.399999999994</v>
      </c>
    </row>
    <row r="21" spans="2:12" ht="30" customHeight="1">
      <c r="B21" s="6" t="s">
        <v>3</v>
      </c>
      <c r="C21" s="9">
        <f>C22-C23</f>
        <v>2016813.4000000004</v>
      </c>
      <c r="D21" s="29">
        <f>D22-D23</f>
        <v>1256000</v>
      </c>
      <c r="E21" s="30">
        <f t="shared" si="3"/>
        <v>3272813.4000000004</v>
      </c>
      <c r="F21" s="9">
        <f>F22-F23</f>
        <v>1154948.3000000007</v>
      </c>
      <c r="G21" s="29">
        <f>G22-G23</f>
        <v>0</v>
      </c>
      <c r="H21" s="30">
        <f t="shared" si="4"/>
        <v>1154948.3000000007</v>
      </c>
      <c r="I21" s="9">
        <f t="shared" ref="I21" si="7">I22-I23</f>
        <v>2309896.5999999996</v>
      </c>
      <c r="J21" s="29">
        <f>J22-J23</f>
        <v>0</v>
      </c>
      <c r="K21" s="30">
        <f t="shared" si="5"/>
        <v>2309896.5999999996</v>
      </c>
    </row>
    <row r="22" spans="2:12" ht="20.25" customHeight="1">
      <c r="B22" s="20" t="s">
        <v>1</v>
      </c>
      <c r="C22" s="22">
        <v>4916813.4000000004</v>
      </c>
      <c r="D22" s="31">
        <v>10756000</v>
      </c>
      <c r="E22" s="32">
        <f t="shared" si="3"/>
        <v>15672813.4</v>
      </c>
      <c r="F22" s="22">
        <v>16654948.300000001</v>
      </c>
      <c r="G22" s="31"/>
      <c r="H22" s="32">
        <f t="shared" si="4"/>
        <v>16654948.300000001</v>
      </c>
      <c r="I22" s="22">
        <v>15409840.6</v>
      </c>
      <c r="J22" s="31"/>
      <c r="K22" s="32">
        <f t="shared" si="5"/>
        <v>15409840.6</v>
      </c>
    </row>
    <row r="23" spans="2:12" ht="24" customHeight="1">
      <c r="B23" s="21" t="s">
        <v>2</v>
      </c>
      <c r="C23" s="10">
        <v>2900000</v>
      </c>
      <c r="D23" s="33">
        <v>9500000</v>
      </c>
      <c r="E23" s="34">
        <f t="shared" si="3"/>
        <v>12400000</v>
      </c>
      <c r="F23" s="10">
        <v>15500000</v>
      </c>
      <c r="G23" s="33"/>
      <c r="H23" s="34">
        <f t="shared" si="4"/>
        <v>15500000</v>
      </c>
      <c r="I23" s="10">
        <v>13099944</v>
      </c>
      <c r="J23" s="33"/>
      <c r="K23" s="34">
        <f t="shared" si="5"/>
        <v>13099944</v>
      </c>
      <c r="L23" s="1" t="s">
        <v>20</v>
      </c>
    </row>
  </sheetData>
  <mergeCells count="6">
    <mergeCell ref="B4:K4"/>
    <mergeCell ref="B6:B8"/>
    <mergeCell ref="C7:E7"/>
    <mergeCell ref="F7:H7"/>
    <mergeCell ref="I7:K7"/>
    <mergeCell ref="C6:K6"/>
  </mergeCells>
  <phoneticPr fontId="3" type="noConversion"/>
  <pageMargins left="0.78740157480314965" right="0.39370078740157483" top="0.78740157480314965" bottom="0.78740157480314965" header="0.51181102362204722" footer="0.51181102362204722"/>
  <pageSetup paperSize="9" scale="73" fitToHeight="3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2019-02-19T13:33:33Z</cp:lastPrinted>
  <dcterms:created xsi:type="dcterms:W3CDTF">2000-09-19T07:45:36Z</dcterms:created>
  <dcterms:modified xsi:type="dcterms:W3CDTF">2019-02-19T13:34:05Z</dcterms:modified>
</cp:coreProperties>
</file>