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Лист1!$14:$15</definedName>
    <definedName name="_xlnm.Print_Area" localSheetId="0">Лист1!$A$1:$F$56</definedName>
  </definedNames>
  <calcPr calcId="125725"/>
</workbook>
</file>

<file path=xl/calcChain.xml><?xml version="1.0" encoding="utf-8"?>
<calcChain xmlns="http://schemas.openxmlformats.org/spreadsheetml/2006/main">
  <c r="E52" i="9"/>
  <c r="E55"/>
  <c r="D54"/>
  <c r="D53" s="1"/>
  <c r="C54"/>
  <c r="C53" s="1"/>
  <c r="E53" l="1"/>
  <c r="E54"/>
  <c r="E18"/>
  <c r="E20"/>
  <c r="E25"/>
  <c r="E29"/>
  <c r="E30"/>
  <c r="E31"/>
  <c r="E32"/>
  <c r="E45"/>
  <c r="E49"/>
  <c r="D51"/>
  <c r="D50" s="1"/>
  <c r="D48"/>
  <c r="D47" s="1"/>
  <c r="D44"/>
  <c r="D43" s="1"/>
  <c r="D28"/>
  <c r="D27" s="1"/>
  <c r="D24"/>
  <c r="D23" s="1"/>
  <c r="D19"/>
  <c r="D17"/>
  <c r="D37" l="1"/>
  <c r="D46"/>
  <c r="D26"/>
  <c r="D16"/>
  <c r="D36"/>
  <c r="D35" s="1"/>
  <c r="D34" s="1"/>
  <c r="C24"/>
  <c r="E24" s="1"/>
  <c r="C28"/>
  <c r="D41" l="1"/>
  <c r="D40" s="1"/>
  <c r="D39" s="1"/>
  <c r="D38" s="1"/>
  <c r="D33" s="1"/>
  <c r="D42"/>
  <c r="C27"/>
  <c r="E27" s="1"/>
  <c r="E28"/>
  <c r="D21"/>
  <c r="D22"/>
  <c r="C51"/>
  <c r="E51" s="1"/>
  <c r="C48"/>
  <c r="C44"/>
  <c r="C23"/>
  <c r="E23" s="1"/>
  <c r="C19"/>
  <c r="E19" s="1"/>
  <c r="C17"/>
  <c r="E17" s="1"/>
  <c r="C26" l="1"/>
  <c r="E26" s="1"/>
  <c r="D56"/>
  <c r="C43"/>
  <c r="E44"/>
  <c r="C50"/>
  <c r="E50" s="1"/>
  <c r="C46"/>
  <c r="E46" s="1"/>
  <c r="E48"/>
  <c r="C21"/>
  <c r="E21" s="1"/>
  <c r="C16"/>
  <c r="E16" s="1"/>
  <c r="C22"/>
  <c r="E22" s="1"/>
  <c r="C47"/>
  <c r="E47" s="1"/>
  <c r="E43" l="1"/>
  <c r="E42" s="1"/>
  <c r="C42"/>
  <c r="C37"/>
  <c r="E37" s="1"/>
  <c r="C41"/>
  <c r="C40" s="1"/>
  <c r="E41" l="1"/>
  <c r="C36"/>
  <c r="E36" s="1"/>
  <c r="C39"/>
  <c r="E40"/>
  <c r="C35" l="1"/>
  <c r="E35" s="1"/>
  <c r="C38"/>
  <c r="E39"/>
  <c r="C34" l="1"/>
  <c r="E34" s="1"/>
  <c r="E38"/>
  <c r="C33" l="1"/>
  <c r="E33" s="1"/>
  <c r="C56" l="1"/>
  <c r="E56" s="1"/>
</calcChain>
</file>

<file path=xl/sharedStrings.xml><?xml version="1.0" encoding="utf-8"?>
<sst xmlns="http://schemas.openxmlformats.org/spreadsheetml/2006/main" count="88" uniqueCount="87">
  <si>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</si>
  <si>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</si>
  <si>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</si>
  <si>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</si>
  <si>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</si>
  <si>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</si>
  <si>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</si>
  <si>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</si>
  <si>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</si>
  <si>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</si>
  <si>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</si>
  <si>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</si>
  <si>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</si>
  <si>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</si>
  <si>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</si>
  <si>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</si>
  <si>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</si>
  <si>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</si>
  <si>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</si>
  <si>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</si>
  <si>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</si>
  <si>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</si>
  <si>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</si>
  <si>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</si>
  <si>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</si>
  <si>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</si>
  <si>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</si>
  <si>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</si>
  <si>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</si>
  <si>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</si>
  <si>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</si>
  <si>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</si>
  <si>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</si>
  <si>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</si>
  <si>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</si>
  <si>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</si>
  <si>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</si>
  <si>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</si>
  <si>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</si>
  <si>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</si>
  <si>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</si>
  <si>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</si>
  <si>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</si>
  <si>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</si>
  <si>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</si>
  <si>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</si>
  <si>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</si>
  <si>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</si>
  <si>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</si>
  <si>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</si>
  <si>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</si>
  <si>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</si>
  <si>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</si>
  <si>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</si>
  <si>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</si>
  <si>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</si>
  <si>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</si>
  <si>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</si>
  <si>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</si>
  <si>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</si>
  <si>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</si>
  <si>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</si>
  <si>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</si>
  <si>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</si>
  <si>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</si>
  <si>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</si>
  <si>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</si>
  <si>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</si>
  <si>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Сумма,
тыс. рублей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</si>
  <si>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</si>
  <si>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</si>
  <si>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</si>
  <si>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</si>
  <si>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                                     к областному закону</t>
  </si>
  <si>
    <t>Источники финансирования дефицита областного бюджета на 2019 год</t>
  </si>
  <si>
    <t>Сумма, 
 тыс. рублей</t>
  </si>
  <si>
    <t xml:space="preserve">                                     от 17 декабря 2018 г.</t>
  </si>
  <si>
    <t xml:space="preserve">                                     № 35-4-ОЗ</t>
  </si>
  <si>
    <t>Операции по управлению остатками средств на единых счетах бюджетов</t>
  </si>
  <si>
    <t>000 01 06 10 00 00 0000 000</t>
  </si>
  <si>
    <t>Увеличение финансовых активов в государственной (муниципальной)  собственности за счет средств учреждений (организаций), лицевые счета которым открыты в территориальных органах Федерального казначейства или в финансовых органах</t>
  </si>
  <si>
    <t>Увеличение финансовых активов в собственности субъектов Российской Федерации за счет средств автономных и бюджетных учреждений</t>
  </si>
  <si>
    <t>000 01 06 10 02 02 0000 550</t>
  </si>
  <si>
    <t>000 01 06 10 02 00 0000 500</t>
  </si>
  <si>
    <t xml:space="preserve">                                     "Приложение № 8</t>
  </si>
  <si>
    <t>"</t>
  </si>
  <si>
    <t xml:space="preserve">                                     Приложение № 4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</si>
</sst>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\ _₽_-;\-* #,##0.0\ _₽_-;_-* &quot;-&quot;?\ _₽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1" fillId="0" borderId="0"/>
  </cellStyleXfs>
  <cellXfs count="46">
    <xf numFmtId="0" fontId="0" fillId="0" borderId="0" xfId="0"/>
    <xf numFmtId="0" fontId="10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0" fontId="0" fillId="0" borderId="0" xfId="0" applyFill="1"/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vertical="center"/>
    </xf>
    <xf numFmtId="164" fontId="0" fillId="0" borderId="10" xfId="0" applyNumberFormat="1" applyFill="1" applyBorder="1" applyAlignment="1">
      <alignment vertical="center"/>
    </xf>
    <xf numFmtId="0" fontId="11" fillId="0" borderId="0" xfId="0" applyFont="1" applyFill="1" applyAlignment="1"/>
    <xf numFmtId="0" fontId="11" fillId="0" borderId="0" xfId="0" applyFont="1" applyFill="1" applyAlignment="1">
      <alignment vertical="center"/>
    </xf>
    <xf numFmtId="165" fontId="0" fillId="0" borderId="4" xfId="0" applyNumberForma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 wrapText="1"/>
    </xf>
    <xf numFmtId="0" fontId="2" fillId="2" borderId="7" xfId="2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 indent="1"/>
    </xf>
    <xf numFmtId="0" fontId="2" fillId="0" borderId="9" xfId="0" applyFont="1" applyFill="1" applyBorder="1" applyAlignment="1">
      <alignment horizontal="left" vertical="center" wrapText="1" indent="1"/>
    </xf>
    <xf numFmtId="164" fontId="0" fillId="0" borderId="3" xfId="0" applyNumberFormat="1" applyFill="1" applyBorder="1" applyAlignment="1">
      <alignment vertical="center"/>
    </xf>
    <xf numFmtId="0" fontId="2" fillId="0" borderId="7" xfId="2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/>
    <xf numFmtId="0" fontId="9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6"/>
  <sheetViews>
    <sheetView tabSelected="1" view="pageBreakPreview" zoomScale="133" zoomScaleNormal="100" zoomScaleSheetLayoutView="133" workbookViewId="0">
      <selection activeCell="B2" sqref="B2"/>
    </sheetView>
  </sheetViews>
  <sheetFormatPr defaultColWidth="9.140625" defaultRowHeight="12.75"/>
  <cols>
    <col min="1" max="1" width="52" style="9" customWidth="1"/>
    <col min="2" max="2" width="25.5703125" style="9" customWidth="1"/>
    <col min="3" max="3" width="16.5703125" style="9" hidden="1" customWidth="1"/>
    <col min="4" max="4" width="15.42578125" style="9" hidden="1" customWidth="1"/>
    <col min="5" max="5" width="16.85546875" style="9" customWidth="1"/>
    <col min="6" max="6" width="1.28515625" style="9" customWidth="1"/>
    <col min="7" max="16384" width="9.140625" style="9"/>
  </cols>
  <sheetData>
    <row r="1" spans="1:5">
      <c r="B1" s="42" t="s">
        <v>86</v>
      </c>
    </row>
    <row r="2" spans="1:5">
      <c r="B2" s="33" t="s">
        <v>73</v>
      </c>
    </row>
    <row r="3" spans="1:5">
      <c r="B3" s="43"/>
    </row>
    <row r="4" spans="1:5">
      <c r="B4" s="43"/>
    </row>
    <row r="5" spans="1:5">
      <c r="B5" s="43"/>
    </row>
    <row r="6" spans="1:5">
      <c r="B6" s="43"/>
    </row>
    <row r="7" spans="1:5">
      <c r="B7" s="42" t="s">
        <v>84</v>
      </c>
    </row>
    <row r="8" spans="1:5">
      <c r="B8" s="33" t="s">
        <v>73</v>
      </c>
    </row>
    <row r="9" spans="1:5">
      <c r="B9" s="33" t="s">
        <v>76</v>
      </c>
    </row>
    <row r="10" spans="1:5">
      <c r="B10" s="33" t="s">
        <v>77</v>
      </c>
    </row>
    <row r="11" spans="1:5">
      <c r="B11" s="33"/>
      <c r="C11" s="32"/>
    </row>
    <row r="12" spans="1:5" ht="27.75" customHeight="1">
      <c r="A12" s="44" t="s">
        <v>74</v>
      </c>
      <c r="B12" s="44"/>
      <c r="C12" s="44"/>
      <c r="D12" s="45"/>
      <c r="E12" s="45"/>
    </row>
    <row r="13" spans="1:5" ht="14.25" customHeight="1">
      <c r="A13" s="10"/>
      <c r="B13" s="10"/>
      <c r="C13" s="10"/>
      <c r="D13" s="11"/>
      <c r="E13" s="11"/>
    </row>
    <row r="14" spans="1:5" ht="40.5" customHeight="1">
      <c r="A14" s="12" t="s">
        <v>0</v>
      </c>
      <c r="B14" s="12" t="s">
        <v>55</v>
      </c>
      <c r="C14" s="2" t="s">
        <v>75</v>
      </c>
      <c r="D14" s="2" t="s">
        <v>67</v>
      </c>
      <c r="E14" s="2" t="s">
        <v>68</v>
      </c>
    </row>
    <row r="15" spans="1:5">
      <c r="A15" s="13">
        <v>1</v>
      </c>
      <c r="B15" s="13">
        <v>2</v>
      </c>
      <c r="C15" s="3">
        <v>3</v>
      </c>
      <c r="D15" s="3">
        <v>4</v>
      </c>
      <c r="E15" s="3">
        <v>3</v>
      </c>
    </row>
    <row r="16" spans="1:5" ht="28.15" customHeight="1">
      <c r="A16" s="14" t="s">
        <v>1</v>
      </c>
      <c r="B16" s="15" t="s">
        <v>2</v>
      </c>
      <c r="C16" s="4">
        <f>C17-C19</f>
        <v>2016813.4000000004</v>
      </c>
      <c r="D16" s="4">
        <f>D17-D19</f>
        <v>1256000</v>
      </c>
      <c r="E16" s="4">
        <f t="shared" ref="E16:E41" si="0">C16+D16</f>
        <v>3272813.4000000004</v>
      </c>
    </row>
    <row r="17" spans="1:5" ht="29.45" customHeight="1">
      <c r="A17" s="16" t="s">
        <v>3</v>
      </c>
      <c r="B17" s="17" t="s">
        <v>4</v>
      </c>
      <c r="C17" s="5">
        <f>C18</f>
        <v>4916813.4000000004</v>
      </c>
      <c r="D17" s="5">
        <f>D18</f>
        <v>10756000</v>
      </c>
      <c r="E17" s="5">
        <f t="shared" si="0"/>
        <v>15672813.4</v>
      </c>
    </row>
    <row r="18" spans="1:5" ht="39.75" customHeight="1">
      <c r="A18" s="18" t="s">
        <v>59</v>
      </c>
      <c r="B18" s="17" t="s">
        <v>5</v>
      </c>
      <c r="C18" s="5">
        <v>4916813.4000000004</v>
      </c>
      <c r="D18" s="5">
        <v>10756000</v>
      </c>
      <c r="E18" s="5">
        <f t="shared" si="0"/>
        <v>15672813.4</v>
      </c>
    </row>
    <row r="19" spans="1:5" ht="30.75" customHeight="1">
      <c r="A19" s="16" t="s">
        <v>6</v>
      </c>
      <c r="B19" s="17" t="s">
        <v>7</v>
      </c>
      <c r="C19" s="5">
        <f>C20</f>
        <v>2900000</v>
      </c>
      <c r="D19" s="5">
        <f>D20</f>
        <v>9500000</v>
      </c>
      <c r="E19" s="5">
        <f t="shared" si="0"/>
        <v>12400000</v>
      </c>
    </row>
    <row r="20" spans="1:5" ht="40.9" customHeight="1">
      <c r="A20" s="19" t="s">
        <v>60</v>
      </c>
      <c r="B20" s="20" t="s">
        <v>8</v>
      </c>
      <c r="C20" s="5">
        <v>2900000</v>
      </c>
      <c r="D20" s="5">
        <v>9500000</v>
      </c>
      <c r="E20" s="5">
        <f t="shared" si="0"/>
        <v>12400000</v>
      </c>
    </row>
    <row r="21" spans="1:5" ht="36" customHeight="1">
      <c r="A21" s="14" t="s">
        <v>44</v>
      </c>
      <c r="B21" s="21" t="s">
        <v>9</v>
      </c>
      <c r="C21" s="4">
        <f>C23-C26</f>
        <v>-577474.09999999776</v>
      </c>
      <c r="D21" s="4">
        <f>D23-D26</f>
        <v>-0.1</v>
      </c>
      <c r="E21" s="4">
        <f t="shared" si="0"/>
        <v>-577474.19999999774</v>
      </c>
    </row>
    <row r="22" spans="1:5" ht="44.25" customHeight="1">
      <c r="A22" s="16" t="s">
        <v>43</v>
      </c>
      <c r="B22" s="17" t="s">
        <v>45</v>
      </c>
      <c r="C22" s="8">
        <f>C23-C26</f>
        <v>-577474.09999999776</v>
      </c>
      <c r="D22" s="8">
        <f>D23-D26</f>
        <v>-0.1</v>
      </c>
      <c r="E22" s="8">
        <f t="shared" si="0"/>
        <v>-577474.19999999774</v>
      </c>
    </row>
    <row r="23" spans="1:5" ht="42" customHeight="1">
      <c r="A23" s="16" t="s">
        <v>10</v>
      </c>
      <c r="B23" s="17" t="s">
        <v>46</v>
      </c>
      <c r="C23" s="5">
        <f>C24</f>
        <v>22669372.800000001</v>
      </c>
      <c r="D23" s="5">
        <f>D24</f>
        <v>0</v>
      </c>
      <c r="E23" s="5">
        <f t="shared" si="0"/>
        <v>22669372.800000001</v>
      </c>
    </row>
    <row r="24" spans="1:5" ht="40.5" customHeight="1">
      <c r="A24" s="18" t="s">
        <v>61</v>
      </c>
      <c r="B24" s="17" t="s">
        <v>47</v>
      </c>
      <c r="C24" s="5">
        <f>C25</f>
        <v>22669372.800000001</v>
      </c>
      <c r="D24" s="5">
        <f>D25</f>
        <v>0</v>
      </c>
      <c r="E24" s="5">
        <f t="shared" si="0"/>
        <v>22669372.800000001</v>
      </c>
    </row>
    <row r="25" spans="1:5" ht="40.5" customHeight="1">
      <c r="A25" s="22" t="s">
        <v>56</v>
      </c>
      <c r="B25" s="17"/>
      <c r="C25" s="5">
        <v>22669372.800000001</v>
      </c>
      <c r="D25" s="5"/>
      <c r="E25" s="5">
        <f t="shared" si="0"/>
        <v>22669372.800000001</v>
      </c>
    </row>
    <row r="26" spans="1:5" ht="41.25" customHeight="1">
      <c r="A26" s="16" t="s">
        <v>11</v>
      </c>
      <c r="B26" s="17" t="s">
        <v>48</v>
      </c>
      <c r="C26" s="5">
        <f>C27</f>
        <v>23246846.899999999</v>
      </c>
      <c r="D26" s="5">
        <f>D27</f>
        <v>0.1</v>
      </c>
      <c r="E26" s="5">
        <f t="shared" si="0"/>
        <v>23246847</v>
      </c>
    </row>
    <row r="27" spans="1:5" ht="42" customHeight="1">
      <c r="A27" s="18" t="s">
        <v>62</v>
      </c>
      <c r="B27" s="17" t="s">
        <v>49</v>
      </c>
      <c r="C27" s="5">
        <f>C28+C29+C30+C31+C32-0.1</f>
        <v>23246846.899999999</v>
      </c>
      <c r="D27" s="5">
        <f>D28+D29+D30+D31+D32+0.1</f>
        <v>0.1</v>
      </c>
      <c r="E27" s="5">
        <f t="shared" si="0"/>
        <v>23246847</v>
      </c>
    </row>
    <row r="28" spans="1:5" ht="42.75" customHeight="1">
      <c r="A28" s="22" t="s">
        <v>57</v>
      </c>
      <c r="B28" s="17"/>
      <c r="C28" s="5">
        <f>C25</f>
        <v>22669372.800000001</v>
      </c>
      <c r="D28" s="5">
        <f>D25</f>
        <v>0</v>
      </c>
      <c r="E28" s="5">
        <f t="shared" si="0"/>
        <v>22669372.800000001</v>
      </c>
    </row>
    <row r="29" spans="1:5" ht="102" customHeight="1">
      <c r="A29" s="22" t="s">
        <v>69</v>
      </c>
      <c r="B29" s="17"/>
      <c r="C29" s="34">
        <v>15000</v>
      </c>
      <c r="D29" s="34"/>
      <c r="E29" s="34">
        <f t="shared" si="0"/>
        <v>15000</v>
      </c>
    </row>
    <row r="30" spans="1:5" ht="101.25" customHeight="1">
      <c r="A30" s="22" t="s">
        <v>70</v>
      </c>
      <c r="B30" s="17"/>
      <c r="C30" s="34">
        <v>253824.2</v>
      </c>
      <c r="D30" s="34"/>
      <c r="E30" s="34">
        <f t="shared" si="0"/>
        <v>253824.2</v>
      </c>
    </row>
    <row r="31" spans="1:5" ht="103.5" customHeight="1">
      <c r="A31" s="22" t="s">
        <v>71</v>
      </c>
      <c r="B31" s="17"/>
      <c r="C31" s="34">
        <v>289969.59999999998</v>
      </c>
      <c r="D31" s="34"/>
      <c r="E31" s="34">
        <f t="shared" si="0"/>
        <v>289969.59999999998</v>
      </c>
    </row>
    <row r="32" spans="1:5" ht="105" customHeight="1">
      <c r="A32" s="22" t="s">
        <v>72</v>
      </c>
      <c r="B32" s="17"/>
      <c r="C32" s="5">
        <v>18680.400000000001</v>
      </c>
      <c r="D32" s="5"/>
      <c r="E32" s="5">
        <f t="shared" si="0"/>
        <v>18680.400000000001</v>
      </c>
    </row>
    <row r="33" spans="1:5" ht="27.75" customHeight="1">
      <c r="A33" s="14" t="s">
        <v>63</v>
      </c>
      <c r="B33" s="15" t="s">
        <v>12</v>
      </c>
      <c r="C33" s="4">
        <f>C38-C34</f>
        <v>1332478.7999999821</v>
      </c>
      <c r="D33" s="4">
        <f>D38-D34</f>
        <v>2457229.8000000026</v>
      </c>
      <c r="E33" s="4">
        <f t="shared" si="0"/>
        <v>3789708.5999999847</v>
      </c>
    </row>
    <row r="34" spans="1:5" ht="15.75" customHeight="1">
      <c r="A34" s="16" t="s">
        <v>13</v>
      </c>
      <c r="B34" s="23" t="s">
        <v>14</v>
      </c>
      <c r="C34" s="5">
        <f t="shared" ref="C34:D36" si="1">C35</f>
        <v>105850112.40000001</v>
      </c>
      <c r="D34" s="5">
        <f t="shared" si="1"/>
        <v>14899107.299999999</v>
      </c>
      <c r="E34" s="5">
        <f t="shared" si="0"/>
        <v>120749219.7</v>
      </c>
    </row>
    <row r="35" spans="1:5" ht="16.5" customHeight="1">
      <c r="A35" s="16" t="s">
        <v>15</v>
      </c>
      <c r="B35" s="17" t="s">
        <v>16</v>
      </c>
      <c r="C35" s="5">
        <f t="shared" si="1"/>
        <v>105850112.40000001</v>
      </c>
      <c r="D35" s="5">
        <f t="shared" si="1"/>
        <v>14899107.299999999</v>
      </c>
      <c r="E35" s="5">
        <f t="shared" si="0"/>
        <v>120749219.7</v>
      </c>
    </row>
    <row r="36" spans="1:5" ht="15" customHeight="1">
      <c r="A36" s="16" t="s">
        <v>17</v>
      </c>
      <c r="B36" s="17" t="s">
        <v>18</v>
      </c>
      <c r="C36" s="5">
        <f t="shared" si="1"/>
        <v>105850112.40000001</v>
      </c>
      <c r="D36" s="5">
        <f t="shared" si="1"/>
        <v>14899107.299999999</v>
      </c>
      <c r="E36" s="5">
        <f t="shared" si="0"/>
        <v>120749219.7</v>
      </c>
    </row>
    <row r="37" spans="1:5" ht="27" customHeight="1">
      <c r="A37" s="18" t="s">
        <v>64</v>
      </c>
      <c r="B37" s="17" t="s">
        <v>19</v>
      </c>
      <c r="C37" s="5">
        <f>77163926.2+C17+C23+C43</f>
        <v>105850112.40000001</v>
      </c>
      <c r="D37" s="5">
        <f>5210513.2+D17+D23+D43+D50+D53</f>
        <v>14899107.299999999</v>
      </c>
      <c r="E37" s="5">
        <f t="shared" si="0"/>
        <v>120749219.7</v>
      </c>
    </row>
    <row r="38" spans="1:5" ht="16.5" customHeight="1">
      <c r="A38" s="16" t="s">
        <v>20</v>
      </c>
      <c r="B38" s="17" t="s">
        <v>21</v>
      </c>
      <c r="C38" s="5">
        <f t="shared" ref="C38:D40" si="2">C39</f>
        <v>107182591.19999999</v>
      </c>
      <c r="D38" s="5">
        <f t="shared" si="2"/>
        <v>17356337.100000001</v>
      </c>
      <c r="E38" s="5">
        <f t="shared" si="0"/>
        <v>124538928.29999998</v>
      </c>
    </row>
    <row r="39" spans="1:5" ht="17.25" customHeight="1">
      <c r="A39" s="16" t="s">
        <v>22</v>
      </c>
      <c r="B39" s="17" t="s">
        <v>23</v>
      </c>
      <c r="C39" s="5">
        <f t="shared" si="2"/>
        <v>107182591.19999999</v>
      </c>
      <c r="D39" s="5">
        <f t="shared" si="2"/>
        <v>17356337.100000001</v>
      </c>
      <c r="E39" s="5">
        <f t="shared" si="0"/>
        <v>124538928.29999998</v>
      </c>
    </row>
    <row r="40" spans="1:5" ht="18" customHeight="1">
      <c r="A40" s="16" t="s">
        <v>24</v>
      </c>
      <c r="B40" s="17" t="s">
        <v>25</v>
      </c>
      <c r="C40" s="5">
        <f t="shared" si="2"/>
        <v>107182591.19999999</v>
      </c>
      <c r="D40" s="5">
        <f t="shared" si="2"/>
        <v>17356337.100000001</v>
      </c>
      <c r="E40" s="5">
        <f t="shared" si="0"/>
        <v>124538928.29999998</v>
      </c>
    </row>
    <row r="41" spans="1:5" ht="29.25" customHeight="1">
      <c r="A41" s="19" t="s">
        <v>65</v>
      </c>
      <c r="B41" s="20" t="s">
        <v>26</v>
      </c>
      <c r="C41" s="5">
        <f>80735744.3+C19+C26+C46</f>
        <v>107182591.19999999</v>
      </c>
      <c r="D41" s="5">
        <f>7670337+D19+D26+D46</f>
        <v>17356337.100000001</v>
      </c>
      <c r="E41" s="5">
        <f t="shared" si="0"/>
        <v>124538928.29999998</v>
      </c>
    </row>
    <row r="42" spans="1:5" ht="31.9" customHeight="1">
      <c r="A42" s="24" t="s">
        <v>27</v>
      </c>
      <c r="B42" s="25" t="s">
        <v>28</v>
      </c>
      <c r="C42" s="7">
        <f>C43-C46+C50+C53</f>
        <v>800000</v>
      </c>
      <c r="D42" s="7">
        <f t="shared" ref="D42:E42" si="3">D43-D46+D50+D53</f>
        <v>-1253405.8999999999</v>
      </c>
      <c r="E42" s="7">
        <f t="shared" si="3"/>
        <v>-453405.9</v>
      </c>
    </row>
    <row r="43" spans="1:5" ht="31.5" customHeight="1">
      <c r="A43" s="14" t="s">
        <v>29</v>
      </c>
      <c r="B43" s="21" t="s">
        <v>30</v>
      </c>
      <c r="C43" s="4">
        <f t="shared" ref="C43:D44" si="4">C44</f>
        <v>1100000</v>
      </c>
      <c r="D43" s="4">
        <f t="shared" si="4"/>
        <v>0</v>
      </c>
      <c r="E43" s="4">
        <f t="shared" ref="E43:E49" si="5">C43+D43</f>
        <v>1100000</v>
      </c>
    </row>
    <row r="44" spans="1:5" ht="43.15" customHeight="1">
      <c r="A44" s="26" t="s">
        <v>31</v>
      </c>
      <c r="B44" s="27" t="s">
        <v>32</v>
      </c>
      <c r="C44" s="6">
        <f t="shared" si="4"/>
        <v>1100000</v>
      </c>
      <c r="D44" s="6">
        <f t="shared" si="4"/>
        <v>0</v>
      </c>
      <c r="E44" s="6">
        <f t="shared" si="5"/>
        <v>1100000</v>
      </c>
    </row>
    <row r="45" spans="1:5" ht="41.25" customHeight="1">
      <c r="A45" s="19" t="s">
        <v>66</v>
      </c>
      <c r="B45" s="20" t="s">
        <v>33</v>
      </c>
      <c r="C45" s="5">
        <v>1100000</v>
      </c>
      <c r="D45" s="5"/>
      <c r="E45" s="5">
        <f t="shared" si="5"/>
        <v>1100000</v>
      </c>
    </row>
    <row r="46" spans="1:5" ht="19.5" customHeight="1">
      <c r="A46" s="14" t="s">
        <v>51</v>
      </c>
      <c r="B46" s="21" t="s">
        <v>35</v>
      </c>
      <c r="C46" s="4">
        <f>C48</f>
        <v>300000</v>
      </c>
      <c r="D46" s="4">
        <f>D48</f>
        <v>186000</v>
      </c>
      <c r="E46" s="4">
        <f t="shared" si="5"/>
        <v>486000</v>
      </c>
    </row>
    <row r="47" spans="1:5" ht="29.25" customHeight="1">
      <c r="A47" s="16" t="s">
        <v>34</v>
      </c>
      <c r="B47" s="17" t="s">
        <v>50</v>
      </c>
      <c r="C47" s="8">
        <f t="shared" ref="C47:D48" si="6">C48</f>
        <v>300000</v>
      </c>
      <c r="D47" s="8">
        <f t="shared" si="6"/>
        <v>186000</v>
      </c>
      <c r="E47" s="8">
        <f t="shared" si="5"/>
        <v>486000</v>
      </c>
    </row>
    <row r="48" spans="1:5" ht="87.75" customHeight="1">
      <c r="A48" s="28" t="s">
        <v>41</v>
      </c>
      <c r="B48" s="17" t="s">
        <v>52</v>
      </c>
      <c r="C48" s="5">
        <f t="shared" si="6"/>
        <v>300000</v>
      </c>
      <c r="D48" s="5">
        <f t="shared" si="6"/>
        <v>186000</v>
      </c>
      <c r="E48" s="5">
        <f t="shared" si="5"/>
        <v>486000</v>
      </c>
    </row>
    <row r="49" spans="1:6" ht="98.25" customHeight="1">
      <c r="A49" s="29" t="s">
        <v>54</v>
      </c>
      <c r="B49" s="20" t="s">
        <v>53</v>
      </c>
      <c r="C49" s="5">
        <v>300000</v>
      </c>
      <c r="D49" s="5">
        <v>186000</v>
      </c>
      <c r="E49" s="5">
        <f t="shared" si="5"/>
        <v>486000</v>
      </c>
    </row>
    <row r="50" spans="1:6" ht="28.5" customHeight="1">
      <c r="A50" s="14" t="s">
        <v>36</v>
      </c>
      <c r="B50" s="21" t="s">
        <v>37</v>
      </c>
      <c r="C50" s="4">
        <f t="shared" ref="C50:C51" si="7">C51</f>
        <v>0</v>
      </c>
      <c r="D50" s="4">
        <f t="shared" ref="D50:D51" si="8">D51</f>
        <v>2594.1</v>
      </c>
      <c r="E50" s="4">
        <f t="shared" ref="E50:E56" si="9">C50+D50</f>
        <v>2594.1</v>
      </c>
    </row>
    <row r="51" spans="1:6" ht="28.9" customHeight="1">
      <c r="A51" s="16" t="s">
        <v>38</v>
      </c>
      <c r="B51" s="17" t="s">
        <v>39</v>
      </c>
      <c r="C51" s="5">
        <f t="shared" si="7"/>
        <v>0</v>
      </c>
      <c r="D51" s="5">
        <f t="shared" si="8"/>
        <v>2594.1</v>
      </c>
      <c r="E51" s="5">
        <f t="shared" si="9"/>
        <v>2594.1</v>
      </c>
    </row>
    <row r="52" spans="1:6" ht="45" customHeight="1">
      <c r="A52" s="38" t="s">
        <v>58</v>
      </c>
      <c r="B52" s="27" t="s">
        <v>40</v>
      </c>
      <c r="C52" s="6">
        <v>0</v>
      </c>
      <c r="D52" s="6">
        <v>2594.1</v>
      </c>
      <c r="E52" s="6">
        <f t="shared" si="9"/>
        <v>2594.1</v>
      </c>
    </row>
    <row r="53" spans="1:6" ht="33" customHeight="1">
      <c r="A53" s="35" t="s">
        <v>78</v>
      </c>
      <c r="B53" s="21" t="s">
        <v>79</v>
      </c>
      <c r="C53" s="39">
        <f t="shared" ref="C53:D54" si="10">C54</f>
        <v>0</v>
      </c>
      <c r="D53" s="39">
        <f t="shared" si="10"/>
        <v>-1070000</v>
      </c>
      <c r="E53" s="39">
        <f t="shared" si="9"/>
        <v>-1070000</v>
      </c>
    </row>
    <row r="54" spans="1:6" ht="67.5" customHeight="1">
      <c r="A54" s="36" t="s">
        <v>80</v>
      </c>
      <c r="B54" s="40" t="s">
        <v>83</v>
      </c>
      <c r="C54" s="5">
        <f t="shared" si="10"/>
        <v>0</v>
      </c>
      <c r="D54" s="5">
        <f t="shared" si="10"/>
        <v>-1070000</v>
      </c>
      <c r="E54" s="5">
        <f t="shared" si="9"/>
        <v>-1070000</v>
      </c>
    </row>
    <row r="55" spans="1:6" ht="47.25" customHeight="1">
      <c r="A55" s="37" t="s">
        <v>81</v>
      </c>
      <c r="B55" s="41" t="s">
        <v>82</v>
      </c>
      <c r="C55" s="31">
        <v>0</v>
      </c>
      <c r="D55" s="31">
        <v>-1070000</v>
      </c>
      <c r="E55" s="31">
        <f t="shared" si="9"/>
        <v>-1070000</v>
      </c>
    </row>
    <row r="56" spans="1:6" ht="25.5" customHeight="1">
      <c r="A56" s="1" t="s">
        <v>42</v>
      </c>
      <c r="B56" s="30"/>
      <c r="C56" s="7">
        <f>C16+C21+C33+C42</f>
        <v>3571818.0999999847</v>
      </c>
      <c r="D56" s="7">
        <f>D16+D21+D33+D42</f>
        <v>2459823.8000000026</v>
      </c>
      <c r="E56" s="7">
        <f t="shared" si="9"/>
        <v>6031641.8999999873</v>
      </c>
      <c r="F56" s="9" t="s">
        <v>85</v>
      </c>
    </row>
  </sheetData>
  <mergeCells count="1">
    <mergeCell ref="A12:E12"/>
  </mergeCells>
  <phoneticPr fontId="1" type="noConversion"/>
  <pageMargins left="1.2598425196850394" right="0.39370078740157483" top="0.86614173228346458" bottom="0.9055118110236221" header="0.31496062992125984" footer="0.51181102362204722"/>
  <pageSetup paperSize="9" scale="85" fitToHeight="2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2019-02-18T18:18:39Z</cp:lastPrinted>
  <dcterms:created xsi:type="dcterms:W3CDTF">1996-10-08T23:32:33Z</dcterms:created>
  <dcterms:modified xsi:type="dcterms:W3CDTF">2019-02-19T11:00:37Z</dcterms:modified>
</cp:coreProperties>
</file>