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Лист1!$10:$12</definedName>
    <definedName name="_xlnm.Print_Area" localSheetId="0">Лист1!$A$1:$I$44</definedName>
  </definedNames>
  <calcPr calcId="125725"/>
</workbook>
</file>

<file path=xl/calcChain.xml><?xml version="1.0" encoding="utf-8"?>
<calcChain xmlns="http://schemas.openxmlformats.org/spreadsheetml/2006/main">
  <c r="D38" i="9"/>
  <c r="D34"/>
  <c r="C38"/>
  <c r="C34" l="1"/>
  <c r="D25"/>
  <c r="C25"/>
  <c r="D21"/>
  <c r="C21"/>
  <c r="D24" l="1"/>
  <c r="C24"/>
  <c r="D42" l="1"/>
  <c r="C42" l="1"/>
  <c r="C41" s="1"/>
  <c r="D40"/>
  <c r="D39" s="1"/>
  <c r="D23"/>
  <c r="C23"/>
  <c r="D20"/>
  <c r="C20"/>
  <c r="D16"/>
  <c r="C16"/>
  <c r="D14"/>
  <c r="C14"/>
  <c r="C18" l="1"/>
  <c r="D19"/>
  <c r="D18"/>
  <c r="C13"/>
  <c r="D33"/>
  <c r="D32" s="1"/>
  <c r="D31" s="1"/>
  <c r="D13"/>
  <c r="C19"/>
  <c r="C40"/>
  <c r="C39" s="1"/>
  <c r="D37" l="1"/>
  <c r="D36" s="1"/>
  <c r="D35" s="1"/>
  <c r="D30" s="1"/>
  <c r="D44" s="1"/>
  <c r="C33"/>
  <c r="C32" s="1"/>
  <c r="C31" s="1"/>
  <c r="C37"/>
  <c r="C36" s="1"/>
  <c r="C35" s="1"/>
  <c r="C30" l="1"/>
  <c r="C44" s="1"/>
  <c r="E33" l="1"/>
  <c r="E32" s="1"/>
  <c r="E31" s="1"/>
  <c r="H24"/>
  <c r="H23" s="1"/>
  <c r="G24"/>
  <c r="G23" s="1"/>
  <c r="H17"/>
  <c r="H16" s="1"/>
  <c r="G17"/>
  <c r="G16" s="1"/>
  <c r="H15"/>
  <c r="H14" s="1"/>
  <c r="G15"/>
  <c r="G14" s="1"/>
  <c r="E20"/>
  <c r="F20"/>
  <c r="G20"/>
  <c r="H20"/>
  <c r="E23"/>
  <c r="F23"/>
  <c r="E16"/>
  <c r="F16"/>
  <c r="E14"/>
  <c r="F14"/>
  <c r="H34" l="1"/>
  <c r="H33" s="1"/>
  <c r="H32" s="1"/>
  <c r="H31" s="1"/>
  <c r="F13"/>
  <c r="G13"/>
  <c r="F18"/>
  <c r="H13"/>
  <c r="F19"/>
  <c r="H19"/>
  <c r="H18"/>
  <c r="E19"/>
  <c r="E37"/>
  <c r="E36" s="1"/>
  <c r="E35" s="1"/>
  <c r="E30" s="1"/>
  <c r="E13"/>
  <c r="F37"/>
  <c r="F36" s="1"/>
  <c r="F35" s="1"/>
  <c r="H38"/>
  <c r="H37" s="1"/>
  <c r="H36" s="1"/>
  <c r="H35" s="1"/>
  <c r="G18"/>
  <c r="G19"/>
  <c r="F33"/>
  <c r="F32" s="1"/>
  <c r="F31" s="1"/>
  <c r="E18"/>
  <c r="H30" l="1"/>
  <c r="H44" s="1"/>
  <c r="E44"/>
  <c r="F30"/>
  <c r="F44" s="1"/>
  <c r="G38"/>
  <c r="G37" s="1"/>
  <c r="G36" s="1"/>
  <c r="G35" s="1"/>
  <c r="G34"/>
  <c r="G33" s="1"/>
  <c r="G32" s="1"/>
  <c r="G31" s="1"/>
  <c r="G30" l="1"/>
  <c r="G44" s="1"/>
</calcChain>
</file>

<file path=xl/sharedStrings.xml><?xml version="1.0" encoding="utf-8"?>
<sst xmlns="http://schemas.openxmlformats.org/spreadsheetml/2006/main" count="72" uniqueCount="70">
  <si>
    <t>Наименование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</si>
  <si>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</si>
  <si>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</si>
  <si>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</si>
  <si>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</si>
  <si>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</si>
  <si>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</si>
  <si>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</si>
  <si>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</si>
  <si>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</si>
  <si>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</si>
  <si>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</si>
  <si>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</si>
  <si>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</si>
  <si>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</si>
  <si>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</si>
  <si>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</si>
  <si>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</si>
  <si>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</si>
  <si>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</si>
  <si>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</si>
  <si>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</si>
  <si>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</si>
  <si>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</si>
  <si>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</si>
  <si>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</si>
  <si>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</si>
  <si>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Получение кредитов от других бюджетов бюджетной системы Российской Федерации  бюджетом субъекта Российской Федерации в валюте Российской Федерации</t>
  </si>
  <si>
    <t>Итого</t>
  </si>
  <si>
    <t>Бюджетные кредиты от других бюджетов бюджетной системы Российской Федерации в валюте Российской Федерации</t>
  </si>
  <si>
    <t xml:space="preserve">Бюджетные кредиты от других бюджетов бюджетной системы Российской Федерации </t>
  </si>
  <si>
    <t>000 01 03 01 00 00 0000 000</t>
  </si>
  <si>
    <t>000 01 03 01 00 00 0000 800</t>
  </si>
  <si>
    <t>000 01 03 01 00 02 0000 810</t>
  </si>
  <si>
    <t>000 01 03 01 00 00 0000 700</t>
  </si>
  <si>
    <t>000 01 03 01 00 02 0000 710</t>
  </si>
  <si>
    <t>2016 год</t>
  </si>
  <si>
    <t>Код бюджетной классификации 
Российской Федерации</t>
  </si>
  <si>
    <t>Сумма, тыс. рублей</t>
  </si>
  <si>
    <t>Получение кредитов от кредитных организаций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</si>
  <si>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кредитных организаций в валюте Российской Федерации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</si>
  <si>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</si>
  <si>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</si>
  <si>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</si>
  <si>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</si>
  <si>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2017 год</t>
  </si>
  <si>
    <t>Предлагаемые изменения</t>
  </si>
  <si>
    <t>2019 год</t>
  </si>
  <si>
    <t>2020 год</t>
  </si>
  <si>
    <t xml:space="preserve">Исполнение государственных и муниципальных гарантий </t>
  </si>
  <si>
    <t>000 01 06 04 00 00 0000 000</t>
  </si>
  <si>
    <t>Исполнение государственных и муниципальных гарантий в валюте Российской Федерации</t>
  </si>
  <si>
    <t>000 01 06 04 01 00 0000 000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</si>
  <si>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</si>
  <si>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000 01 06 04 01 00 0000 800</t>
  </si>
  <si>
    <t>Исполнение государственных гарантий субъектов Российской Федерации в валюте Российской Федерации в случае, если исполнение гарантом государственных гарантий субъекта Российской Федерации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</si>
  <si>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000 01 06 04 01 02 0000 810</t>
  </si>
  <si>
    <t>Иные источники внутреннего финансирования дефицитов бюджетов</t>
  </si>
  <si>
    <t>000 01 06 00 00 00 0000 000</t>
  </si>
  <si>
    <t>из них: привлечение из федерального бюджета бюджетных кредитов на пополнение остатков средств на счетах бюджетов субъектов Российской Федерации</t>
  </si>
  <si>
    <t>из них: погашение бюджетных кредитов на пополнение остатков средств на счетах бюджетов субъектов Российской Федерации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</si>
  <si>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</si>
  <si>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</si>
  <si>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</si>
  <si>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27 декабря 2017 года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</si>
  <si>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2021 год</t>
  </si>
  <si>
    <t>Источники финансирования дефицита областного бюджета
 на плановый период 2020 и 2021 годов</t>
  </si>
  <si>
    <t xml:space="preserve">                 Приложение № 5</t>
  </si>
  <si>
    <t xml:space="preserve">                 к постановлению областного</t>
  </si>
  <si>
    <t xml:space="preserve">                 Собрания депутатов</t>
  </si>
</sst>
</file>

<file path=xl/styles.xml><?xml version="1.0" encoding="utf-8"?>
<styleSheet xmlns="http://schemas.openxmlformats.org/spreadsheetml/2006/main">
  <numFmts count="1">
    <numFmt numFmtId="164" formatCode="_-* #,##0.0_р_._-;\-* #,##0.0_р_._-;_-* &quot;-&quot;?_р_._-;_-@_-"/>
  </numFmts>
  <fonts count="12">
    <font>
      <sz val="10"/>
      <name val="Arial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55">
    <xf numFmtId="0" fontId="0" fillId="0" borderId="0" xfId="0"/>
    <xf numFmtId="0" fontId="10" fillId="0" borderId="1" xfId="0" applyFont="1" applyFill="1" applyBorder="1" applyAlignment="1">
      <alignment vertical="center" wrapText="1"/>
    </xf>
    <xf numFmtId="0" fontId="0" fillId="0" borderId="0" xfId="0" applyFill="1"/>
    <xf numFmtId="0" fontId="5" fillId="0" borderId="0" xfId="1" applyFont="1" applyFill="1"/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/>
    </xf>
    <xf numFmtId="164" fontId="8" fillId="0" borderId="4" xfId="0" applyNumberFormat="1" applyFont="1" applyFill="1" applyBorder="1" applyAlignment="1">
      <alignment vertical="center"/>
    </xf>
    <xf numFmtId="164" fontId="8" fillId="0" borderId="5" xfId="0" applyNumberFormat="1" applyFont="1" applyFill="1" applyBorder="1" applyAlignment="1">
      <alignment vertical="center"/>
    </xf>
    <xf numFmtId="164" fontId="8" fillId="0" borderId="2" xfId="0" applyNumberFormat="1" applyFont="1" applyFill="1" applyBorder="1" applyAlignment="1">
      <alignment vertical="center"/>
    </xf>
    <xf numFmtId="164" fontId="8" fillId="0" borderId="3" xfId="0" applyNumberFormat="1" applyFont="1" applyFill="1" applyBorder="1" applyAlignment="1">
      <alignment vertical="center"/>
    </xf>
    <xf numFmtId="0" fontId="11" fillId="0" borderId="0" xfId="0" applyFont="1" applyFill="1" applyAlignment="1">
      <alignment horizontal="right"/>
    </xf>
    <xf numFmtId="0" fontId="7" fillId="0" borderId="1" xfId="1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164" fontId="0" fillId="0" borderId="0" xfId="0" applyNumberFormat="1" applyFill="1"/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164" fontId="11" fillId="0" borderId="10" xfId="0" applyNumberFormat="1" applyFont="1" applyFill="1" applyBorder="1" applyAlignment="1">
      <alignment vertical="center"/>
    </xf>
    <xf numFmtId="164" fontId="11" fillId="0" borderId="11" xfId="0" applyNumberFormat="1" applyFont="1" applyFill="1" applyBorder="1" applyAlignment="1">
      <alignment vertical="center"/>
    </xf>
    <xf numFmtId="164" fontId="11" fillId="0" borderId="12" xfId="0" applyNumberFormat="1" applyFont="1" applyFill="1" applyBorder="1" applyAlignment="1">
      <alignment vertical="center"/>
    </xf>
    <xf numFmtId="164" fontId="11" fillId="0" borderId="13" xfId="0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64" fontId="11" fillId="0" borderId="17" xfId="0" applyNumberFormat="1" applyFont="1" applyFill="1" applyBorder="1" applyAlignment="1">
      <alignment vertical="center"/>
    </xf>
    <xf numFmtId="164" fontId="11" fillId="0" borderId="18" xfId="0" applyNumberFormat="1" applyFont="1" applyFill="1" applyBorder="1" applyAlignment="1">
      <alignment vertical="center"/>
    </xf>
    <xf numFmtId="164" fontId="11" fillId="0" borderId="19" xfId="0" applyNumberFormat="1" applyFont="1" applyFill="1" applyBorder="1" applyAlignment="1">
      <alignment vertical="center"/>
    </xf>
    <xf numFmtId="164" fontId="11" fillId="0" borderId="20" xfId="0" applyNumberFormat="1" applyFont="1" applyFill="1" applyBorder="1" applyAlignment="1">
      <alignment vertical="center"/>
    </xf>
    <xf numFmtId="0" fontId="2" fillId="0" borderId="7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center" wrapText="1" indent="1"/>
    </xf>
    <xf numFmtId="164" fontId="11" fillId="0" borderId="4" xfId="0" applyNumberFormat="1" applyFont="1" applyFill="1" applyBorder="1" applyAlignment="1">
      <alignment vertical="center"/>
    </xf>
    <xf numFmtId="164" fontId="11" fillId="0" borderId="5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vertical="center"/>
    </xf>
    <xf numFmtId="164" fontId="11" fillId="0" borderId="21" xfId="0" applyNumberFormat="1" applyFont="1" applyFill="1" applyBorder="1" applyAlignment="1">
      <alignment vertical="center"/>
    </xf>
    <xf numFmtId="164" fontId="11" fillId="0" borderId="22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 wrapText="1" indent="2"/>
    </xf>
    <xf numFmtId="0" fontId="2" fillId="0" borderId="8" xfId="0" applyFont="1" applyFill="1" applyBorder="1" applyAlignment="1">
      <alignment horizontal="left" vertical="center" wrapText="1" indent="2"/>
    </xf>
    <xf numFmtId="164" fontId="11" fillId="2" borderId="10" xfId="0" applyNumberFormat="1" applyFont="1" applyFill="1" applyBorder="1" applyAlignment="1">
      <alignment vertical="center"/>
    </xf>
    <xf numFmtId="164" fontId="11" fillId="2" borderId="11" xfId="0" applyNumberFormat="1" applyFont="1" applyFill="1" applyBorder="1" applyAlignment="1">
      <alignment vertical="center"/>
    </xf>
    <xf numFmtId="0" fontId="11" fillId="0" borderId="0" xfId="0" applyFont="1" applyFill="1" applyAlignment="1"/>
    <xf numFmtId="0" fontId="6" fillId="0" borderId="14" xfId="1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6" fillId="0" borderId="16" xfId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/>
    </xf>
  </cellXfs>
  <cellStyles count="2">
    <cellStyle name="Обычный" xfId="0" builtinId="0"/>
    <cellStyle name="Обычный_Приложение №1 - источники финансирования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9"/>
  <sheetViews>
    <sheetView tabSelected="1" view="pageBreakPreview" zoomScale="115" zoomScaleNormal="100" zoomScaleSheetLayoutView="115" workbookViewId="0">
      <selection activeCell="A5" sqref="A5"/>
    </sheetView>
  </sheetViews>
  <sheetFormatPr defaultColWidth="9.140625" defaultRowHeight="12.75"/>
  <cols>
    <col min="1" max="1" width="41.140625" style="2" customWidth="1"/>
    <col min="2" max="2" width="24.28515625" style="2" customWidth="1"/>
    <col min="3" max="4" width="16.42578125" style="2" customWidth="1"/>
    <col min="5" max="8" width="14.7109375" style="2" hidden="1" customWidth="1"/>
    <col min="9" max="9" width="1.140625" style="2" customWidth="1"/>
    <col min="10" max="10" width="14.7109375" style="2" bestFit="1" customWidth="1"/>
    <col min="11" max="16384" width="9.140625" style="2"/>
  </cols>
  <sheetData>
    <row r="1" spans="1:8">
      <c r="C1" s="48" t="s">
        <v>67</v>
      </c>
      <c r="D1" s="12"/>
      <c r="G1" s="30"/>
    </row>
    <row r="2" spans="1:8">
      <c r="C2" s="48" t="s">
        <v>68</v>
      </c>
      <c r="D2" s="12"/>
      <c r="G2" s="25"/>
    </row>
    <row r="3" spans="1:8">
      <c r="C3" s="48" t="s">
        <v>69</v>
      </c>
      <c r="G3" s="25"/>
    </row>
    <row r="4" spans="1:8">
      <c r="C4" s="48"/>
      <c r="G4" s="25"/>
    </row>
    <row r="5" spans="1:8">
      <c r="G5" s="25"/>
    </row>
    <row r="6" spans="1:8">
      <c r="G6" s="25"/>
    </row>
    <row r="8" spans="1:8" ht="35.25" customHeight="1">
      <c r="A8" s="51" t="s">
        <v>66</v>
      </c>
      <c r="B8" s="51"/>
      <c r="C8" s="51"/>
      <c r="D8" s="51"/>
      <c r="E8" s="52"/>
      <c r="F8" s="52"/>
      <c r="G8" s="52"/>
      <c r="H8" s="52"/>
    </row>
    <row r="9" spans="1:8" ht="15.75" customHeight="1">
      <c r="A9" s="3"/>
      <c r="B9" s="3"/>
      <c r="C9" s="3"/>
      <c r="D9" s="3"/>
      <c r="E9" s="12"/>
      <c r="F9" s="12"/>
      <c r="G9" s="12"/>
      <c r="H9" s="12"/>
    </row>
    <row r="10" spans="1:8" ht="21.75" customHeight="1">
      <c r="A10" s="53" t="s">
        <v>0</v>
      </c>
      <c r="B10" s="53" t="s">
        <v>37</v>
      </c>
      <c r="C10" s="49" t="s">
        <v>38</v>
      </c>
      <c r="D10" s="50"/>
      <c r="E10" s="49" t="s">
        <v>46</v>
      </c>
      <c r="F10" s="50"/>
      <c r="G10" s="49" t="s">
        <v>38</v>
      </c>
      <c r="H10" s="50"/>
    </row>
    <row r="11" spans="1:8" ht="21" customHeight="1">
      <c r="A11" s="54"/>
      <c r="B11" s="54"/>
      <c r="C11" s="4" t="s">
        <v>48</v>
      </c>
      <c r="D11" s="5" t="s">
        <v>65</v>
      </c>
      <c r="E11" s="4" t="s">
        <v>36</v>
      </c>
      <c r="F11" s="5" t="s">
        <v>45</v>
      </c>
      <c r="G11" s="4" t="s">
        <v>47</v>
      </c>
      <c r="H11" s="5" t="s">
        <v>45</v>
      </c>
    </row>
    <row r="12" spans="1:8">
      <c r="A12" s="13">
        <v>1</v>
      </c>
      <c r="B12" s="13">
        <v>2</v>
      </c>
      <c r="C12" s="6">
        <v>3</v>
      </c>
      <c r="D12" s="7">
        <v>4</v>
      </c>
      <c r="E12" s="6">
        <v>5</v>
      </c>
      <c r="F12" s="7">
        <v>6</v>
      </c>
      <c r="G12" s="6">
        <v>3</v>
      </c>
      <c r="H12" s="7">
        <v>4</v>
      </c>
    </row>
    <row r="13" spans="1:8" ht="30" customHeight="1">
      <c r="A13" s="14" t="s">
        <v>1</v>
      </c>
      <c r="B13" s="15" t="s">
        <v>2</v>
      </c>
      <c r="C13" s="8">
        <f t="shared" ref="C13:D13" si="0">C14-C16</f>
        <v>1154948.3000000007</v>
      </c>
      <c r="D13" s="9">
        <f t="shared" si="0"/>
        <v>2309896.5999999996</v>
      </c>
      <c r="E13" s="8">
        <f t="shared" ref="E13:H13" si="1">E14-E16</f>
        <v>0</v>
      </c>
      <c r="F13" s="9">
        <f t="shared" si="1"/>
        <v>0</v>
      </c>
      <c r="G13" s="8" t="e">
        <f t="shared" si="1"/>
        <v>#REF!</v>
      </c>
      <c r="H13" s="9" t="e">
        <f t="shared" si="1"/>
        <v>#REF!</v>
      </c>
    </row>
    <row r="14" spans="1:8" ht="29.45" customHeight="1">
      <c r="A14" s="16" t="s">
        <v>3</v>
      </c>
      <c r="B14" s="17" t="s">
        <v>4</v>
      </c>
      <c r="C14" s="26">
        <f t="shared" ref="C14:D14" si="2">C15</f>
        <v>16654948.300000001</v>
      </c>
      <c r="D14" s="27">
        <f t="shared" si="2"/>
        <v>15409840.6</v>
      </c>
      <c r="E14" s="26">
        <f t="shared" ref="E14:H14" si="3">E15</f>
        <v>0</v>
      </c>
      <c r="F14" s="27">
        <f t="shared" si="3"/>
        <v>0</v>
      </c>
      <c r="G14" s="26" t="e">
        <f t="shared" si="3"/>
        <v>#REF!</v>
      </c>
      <c r="H14" s="27" t="e">
        <f t="shared" si="3"/>
        <v>#REF!</v>
      </c>
    </row>
    <row r="15" spans="1:8" ht="42" customHeight="1">
      <c r="A15" s="18" t="s">
        <v>39</v>
      </c>
      <c r="B15" s="17" t="s">
        <v>5</v>
      </c>
      <c r="C15" s="46">
        <v>16654948.300000001</v>
      </c>
      <c r="D15" s="47">
        <v>15409840.6</v>
      </c>
      <c r="E15" s="26"/>
      <c r="F15" s="27"/>
      <c r="G15" s="26" t="e">
        <f>#REF!+E15</f>
        <v>#REF!</v>
      </c>
      <c r="H15" s="27" t="e">
        <f>#REF!+F15</f>
        <v>#REF!</v>
      </c>
    </row>
    <row r="16" spans="1:8" ht="44.25" customHeight="1">
      <c r="A16" s="16" t="s">
        <v>6</v>
      </c>
      <c r="B16" s="17" t="s">
        <v>7</v>
      </c>
      <c r="C16" s="26">
        <f t="shared" ref="C16:D16" si="4">C17</f>
        <v>15500000</v>
      </c>
      <c r="D16" s="27">
        <f t="shared" si="4"/>
        <v>13099944</v>
      </c>
      <c r="E16" s="26">
        <f t="shared" ref="E16:H16" si="5">E17</f>
        <v>0</v>
      </c>
      <c r="F16" s="27">
        <f t="shared" si="5"/>
        <v>0</v>
      </c>
      <c r="G16" s="26" t="e">
        <f t="shared" si="5"/>
        <v>#REF!</v>
      </c>
      <c r="H16" s="27" t="e">
        <f t="shared" si="5"/>
        <v>#REF!</v>
      </c>
    </row>
    <row r="17" spans="1:8" ht="40.9" customHeight="1">
      <c r="A17" s="19" t="s">
        <v>40</v>
      </c>
      <c r="B17" s="20" t="s">
        <v>8</v>
      </c>
      <c r="C17" s="28">
        <v>15500000</v>
      </c>
      <c r="D17" s="29">
        <v>13099944</v>
      </c>
      <c r="E17" s="26"/>
      <c r="F17" s="27">
        <v>0</v>
      </c>
      <c r="G17" s="26" t="e">
        <f>#REF!+E17</f>
        <v>#REF!</v>
      </c>
      <c r="H17" s="27" t="e">
        <f>#REF!+F17</f>
        <v>#REF!</v>
      </c>
    </row>
    <row r="18" spans="1:8" ht="32.25" customHeight="1">
      <c r="A18" s="14" t="s">
        <v>30</v>
      </c>
      <c r="B18" s="21" t="s">
        <v>9</v>
      </c>
      <c r="C18" s="8">
        <f t="shared" ref="C18:D18" si="6">C20-C23</f>
        <v>-1154948.299999997</v>
      </c>
      <c r="D18" s="9">
        <f t="shared" si="6"/>
        <v>-2309896.5999999978</v>
      </c>
      <c r="E18" s="8">
        <f t="shared" ref="E18:H18" si="7">E20-E23</f>
        <v>0</v>
      </c>
      <c r="F18" s="9">
        <f t="shared" si="7"/>
        <v>0</v>
      </c>
      <c r="G18" s="8" t="e">
        <f t="shared" si="7"/>
        <v>#REF!</v>
      </c>
      <c r="H18" s="9" t="e">
        <f t="shared" si="7"/>
        <v>#REF!</v>
      </c>
    </row>
    <row r="19" spans="1:8" ht="42.75" customHeight="1">
      <c r="A19" s="16" t="s">
        <v>29</v>
      </c>
      <c r="B19" s="17" t="s">
        <v>31</v>
      </c>
      <c r="C19" s="26">
        <f t="shared" ref="C19:D19" si="8">C20-C23</f>
        <v>-1154948.299999997</v>
      </c>
      <c r="D19" s="27">
        <f t="shared" si="8"/>
        <v>-2309896.5999999978</v>
      </c>
      <c r="E19" s="26">
        <f t="shared" ref="E19:H19" si="9">E20-E23</f>
        <v>0</v>
      </c>
      <c r="F19" s="27">
        <f t="shared" si="9"/>
        <v>0</v>
      </c>
      <c r="G19" s="26" t="e">
        <f t="shared" si="9"/>
        <v>#REF!</v>
      </c>
      <c r="H19" s="27" t="e">
        <f t="shared" si="9"/>
        <v>#REF!</v>
      </c>
    </row>
    <row r="20" spans="1:8" ht="42.75" customHeight="1">
      <c r="A20" s="16" t="s">
        <v>10</v>
      </c>
      <c r="B20" s="17" t="s">
        <v>34</v>
      </c>
      <c r="C20" s="26">
        <f t="shared" ref="C20:D20" si="10">C21</f>
        <v>24038024.399999999</v>
      </c>
      <c r="D20" s="27">
        <f t="shared" si="10"/>
        <v>26045981</v>
      </c>
      <c r="E20" s="26">
        <f t="shared" ref="E20:H20" si="11">E21</f>
        <v>0</v>
      </c>
      <c r="F20" s="27">
        <f t="shared" si="11"/>
        <v>0</v>
      </c>
      <c r="G20" s="26">
        <f t="shared" si="11"/>
        <v>0</v>
      </c>
      <c r="H20" s="27">
        <f t="shared" si="11"/>
        <v>0</v>
      </c>
    </row>
    <row r="21" spans="1:8" ht="54.75" customHeight="1">
      <c r="A21" s="18" t="s">
        <v>27</v>
      </c>
      <c r="B21" s="17" t="s">
        <v>35</v>
      </c>
      <c r="C21" s="26">
        <f>C22</f>
        <v>24038024.399999999</v>
      </c>
      <c r="D21" s="27">
        <f>D22</f>
        <v>26045981</v>
      </c>
      <c r="E21" s="26"/>
      <c r="F21" s="27"/>
      <c r="G21" s="26"/>
      <c r="H21" s="27"/>
    </row>
    <row r="22" spans="1:8" ht="52.5" customHeight="1">
      <c r="A22" s="44" t="s">
        <v>59</v>
      </c>
      <c r="B22" s="17"/>
      <c r="C22" s="46">
        <v>24038024.399999999</v>
      </c>
      <c r="D22" s="47">
        <v>26045981</v>
      </c>
      <c r="E22" s="26"/>
      <c r="F22" s="27"/>
      <c r="G22" s="26"/>
      <c r="H22" s="27"/>
    </row>
    <row r="23" spans="1:8" ht="45" customHeight="1">
      <c r="A23" s="16" t="s">
        <v>11</v>
      </c>
      <c r="B23" s="17" t="s">
        <v>32</v>
      </c>
      <c r="C23" s="26">
        <f t="shared" ref="C23:D23" si="12">C24</f>
        <v>25192972.699999996</v>
      </c>
      <c r="D23" s="27">
        <f t="shared" si="12"/>
        <v>28355877.599999998</v>
      </c>
      <c r="E23" s="26">
        <f t="shared" ref="E23:H23" si="13">E24</f>
        <v>0</v>
      </c>
      <c r="F23" s="27">
        <f t="shared" si="13"/>
        <v>0</v>
      </c>
      <c r="G23" s="26" t="e">
        <f t="shared" si="13"/>
        <v>#REF!</v>
      </c>
      <c r="H23" s="27" t="e">
        <f t="shared" si="13"/>
        <v>#REF!</v>
      </c>
    </row>
    <row r="24" spans="1:8" ht="54" customHeight="1">
      <c r="A24" s="18" t="s">
        <v>41</v>
      </c>
      <c r="B24" s="17" t="s">
        <v>33</v>
      </c>
      <c r="C24" s="26">
        <f>C25+C26+C27+C28+C29</f>
        <v>25192972.699999996</v>
      </c>
      <c r="D24" s="27">
        <f t="shared" ref="D24" si="14">D25+D26+D27+D28+D29</f>
        <v>28355877.599999998</v>
      </c>
      <c r="E24" s="26"/>
      <c r="F24" s="27"/>
      <c r="G24" s="26" t="e">
        <f>#REF!+E24</f>
        <v>#REF!</v>
      </c>
      <c r="H24" s="27" t="e">
        <f>#REF!+F24</f>
        <v>#REF!</v>
      </c>
    </row>
    <row r="25" spans="1:8" ht="43.5" customHeight="1">
      <c r="A25" s="44" t="s">
        <v>60</v>
      </c>
      <c r="B25" s="17"/>
      <c r="C25" s="26">
        <f>C22</f>
        <v>24038024.399999999</v>
      </c>
      <c r="D25" s="27">
        <f>D22</f>
        <v>26045981</v>
      </c>
      <c r="E25" s="42"/>
      <c r="F25" s="43"/>
      <c r="G25" s="42"/>
      <c r="H25" s="43"/>
    </row>
    <row r="26" spans="1:8" ht="121.5" customHeight="1">
      <c r="A26" s="44" t="s">
        <v>61</v>
      </c>
      <c r="B26" s="17"/>
      <c r="C26" s="26">
        <v>30000</v>
      </c>
      <c r="D26" s="27">
        <v>60000</v>
      </c>
      <c r="E26" s="42"/>
      <c r="F26" s="43"/>
      <c r="G26" s="42"/>
      <c r="H26" s="43"/>
    </row>
    <row r="27" spans="1:8" ht="124.5" customHeight="1">
      <c r="A27" s="44" t="s">
        <v>62</v>
      </c>
      <c r="B27" s="17"/>
      <c r="C27" s="26">
        <v>507648.4</v>
      </c>
      <c r="D27" s="27">
        <v>1015296.8</v>
      </c>
      <c r="E27" s="42"/>
      <c r="F27" s="43"/>
      <c r="G27" s="42"/>
      <c r="H27" s="43"/>
    </row>
    <row r="28" spans="1:8" ht="119.25" customHeight="1">
      <c r="A28" s="44" t="s">
        <v>63</v>
      </c>
      <c r="B28" s="17"/>
      <c r="C28" s="26">
        <v>579939.19999999995</v>
      </c>
      <c r="D28" s="27">
        <v>1159878.3999999999</v>
      </c>
      <c r="E28" s="42"/>
      <c r="F28" s="43"/>
      <c r="G28" s="42"/>
      <c r="H28" s="43"/>
    </row>
    <row r="29" spans="1:8" ht="120.75" customHeight="1">
      <c r="A29" s="45" t="s">
        <v>64</v>
      </c>
      <c r="B29" s="20"/>
      <c r="C29" s="28">
        <v>37360.699999999997</v>
      </c>
      <c r="D29" s="29">
        <v>74721.399999999994</v>
      </c>
      <c r="E29" s="42"/>
      <c r="F29" s="43"/>
      <c r="G29" s="42"/>
      <c r="H29" s="43"/>
    </row>
    <row r="30" spans="1:8" ht="33" customHeight="1">
      <c r="A30" s="14" t="s">
        <v>42</v>
      </c>
      <c r="B30" s="15" t="s">
        <v>12</v>
      </c>
      <c r="C30" s="8">
        <f t="shared" ref="C30:D30" si="15">C35-C31</f>
        <v>0</v>
      </c>
      <c r="D30" s="9">
        <f t="shared" si="15"/>
        <v>0</v>
      </c>
      <c r="E30" s="8">
        <f t="shared" ref="E30:H30" si="16">E35-E31</f>
        <v>0</v>
      </c>
      <c r="F30" s="9">
        <f t="shared" si="16"/>
        <v>0</v>
      </c>
      <c r="G30" s="8" t="e">
        <f t="shared" si="16"/>
        <v>#REF!</v>
      </c>
      <c r="H30" s="9" t="e">
        <f t="shared" si="16"/>
        <v>#REF!</v>
      </c>
    </row>
    <row r="31" spans="1:8" ht="14.25" customHeight="1">
      <c r="A31" s="16" t="s">
        <v>13</v>
      </c>
      <c r="B31" s="22" t="s">
        <v>14</v>
      </c>
      <c r="C31" s="26">
        <f t="shared" ref="C31:D33" si="17">C32</f>
        <v>120830202.40000001</v>
      </c>
      <c r="D31" s="27">
        <f t="shared" si="17"/>
        <v>126128336.69999999</v>
      </c>
      <c r="E31" s="26">
        <f t="shared" ref="E31:H33" si="18">E32</f>
        <v>0</v>
      </c>
      <c r="F31" s="27">
        <f t="shared" si="18"/>
        <v>0</v>
      </c>
      <c r="G31" s="26" t="e">
        <f t="shared" si="18"/>
        <v>#REF!</v>
      </c>
      <c r="H31" s="27" t="e">
        <f t="shared" si="18"/>
        <v>#REF!</v>
      </c>
    </row>
    <row r="32" spans="1:8" ht="15" customHeight="1">
      <c r="A32" s="16" t="s">
        <v>15</v>
      </c>
      <c r="B32" s="17" t="s">
        <v>16</v>
      </c>
      <c r="C32" s="26">
        <f t="shared" si="17"/>
        <v>120830202.40000001</v>
      </c>
      <c r="D32" s="27">
        <f t="shared" si="17"/>
        <v>126128336.69999999</v>
      </c>
      <c r="E32" s="26">
        <f t="shared" si="18"/>
        <v>0</v>
      </c>
      <c r="F32" s="27">
        <f t="shared" si="18"/>
        <v>0</v>
      </c>
      <c r="G32" s="26" t="e">
        <f t="shared" si="18"/>
        <v>#REF!</v>
      </c>
      <c r="H32" s="27" t="e">
        <f t="shared" si="18"/>
        <v>#REF!</v>
      </c>
    </row>
    <row r="33" spans="1:10" ht="27.75" customHeight="1">
      <c r="A33" s="16" t="s">
        <v>17</v>
      </c>
      <c r="B33" s="17" t="s">
        <v>18</v>
      </c>
      <c r="C33" s="26">
        <f t="shared" si="17"/>
        <v>120830202.40000001</v>
      </c>
      <c r="D33" s="27">
        <f t="shared" si="17"/>
        <v>126128336.69999999</v>
      </c>
      <c r="E33" s="26">
        <f t="shared" si="18"/>
        <v>0</v>
      </c>
      <c r="F33" s="27">
        <f t="shared" si="18"/>
        <v>0</v>
      </c>
      <c r="G33" s="26" t="e">
        <f t="shared" si="18"/>
        <v>#REF!</v>
      </c>
      <c r="H33" s="27" t="e">
        <f t="shared" si="18"/>
        <v>#REF!</v>
      </c>
    </row>
    <row r="34" spans="1:10" ht="32.450000000000003" customHeight="1">
      <c r="A34" s="18" t="s">
        <v>43</v>
      </c>
      <c r="B34" s="17" t="s">
        <v>19</v>
      </c>
      <c r="C34" s="26">
        <f>80137229.7+C14+C20</f>
        <v>120830202.40000001</v>
      </c>
      <c r="D34" s="27">
        <f>84672515.1+D14+D20</f>
        <v>126128336.69999999</v>
      </c>
      <c r="E34" s="26"/>
      <c r="F34" s="27"/>
      <c r="G34" s="26" t="e">
        <f>#REF!+E34</f>
        <v>#REF!</v>
      </c>
      <c r="H34" s="27" t="e">
        <f>#REF!+F34</f>
        <v>#REF!</v>
      </c>
      <c r="J34" s="23"/>
    </row>
    <row r="35" spans="1:10" ht="15" customHeight="1">
      <c r="A35" s="16" t="s">
        <v>20</v>
      </c>
      <c r="B35" s="17" t="s">
        <v>21</v>
      </c>
      <c r="C35" s="26">
        <f t="shared" ref="C35:D37" si="19">C36</f>
        <v>120830202.40000001</v>
      </c>
      <c r="D35" s="27">
        <f t="shared" si="19"/>
        <v>126128336.69999999</v>
      </c>
      <c r="E35" s="26">
        <f t="shared" ref="E35:H37" si="20">E36</f>
        <v>0</v>
      </c>
      <c r="F35" s="27">
        <f t="shared" si="20"/>
        <v>0</v>
      </c>
      <c r="G35" s="26" t="e">
        <f t="shared" si="20"/>
        <v>#REF!</v>
      </c>
      <c r="H35" s="27" t="e">
        <f t="shared" si="20"/>
        <v>#REF!</v>
      </c>
    </row>
    <row r="36" spans="1:10" ht="14.25" customHeight="1">
      <c r="A36" s="16" t="s">
        <v>22</v>
      </c>
      <c r="B36" s="17" t="s">
        <v>23</v>
      </c>
      <c r="C36" s="26">
        <f t="shared" si="19"/>
        <v>120830202.40000001</v>
      </c>
      <c r="D36" s="27">
        <f t="shared" si="19"/>
        <v>126128336.69999999</v>
      </c>
      <c r="E36" s="26">
        <f t="shared" si="20"/>
        <v>0</v>
      </c>
      <c r="F36" s="27">
        <f t="shared" si="20"/>
        <v>0</v>
      </c>
      <c r="G36" s="26" t="e">
        <f t="shared" si="20"/>
        <v>#REF!</v>
      </c>
      <c r="H36" s="27" t="e">
        <f t="shared" si="20"/>
        <v>#REF!</v>
      </c>
    </row>
    <row r="37" spans="1:10" ht="29.25" customHeight="1">
      <c r="A37" s="16" t="s">
        <v>24</v>
      </c>
      <c r="B37" s="17" t="s">
        <v>25</v>
      </c>
      <c r="C37" s="26">
        <f t="shared" si="19"/>
        <v>120830202.40000001</v>
      </c>
      <c r="D37" s="27">
        <f t="shared" si="19"/>
        <v>126128336.69999999</v>
      </c>
      <c r="E37" s="26">
        <f t="shared" si="20"/>
        <v>0</v>
      </c>
      <c r="F37" s="27">
        <f t="shared" si="20"/>
        <v>0</v>
      </c>
      <c r="G37" s="26" t="e">
        <f t="shared" si="20"/>
        <v>#REF!</v>
      </c>
      <c r="H37" s="27" t="e">
        <f t="shared" si="20"/>
        <v>#REF!</v>
      </c>
    </row>
    <row r="38" spans="1:10" ht="33" customHeight="1">
      <c r="A38" s="19" t="s">
        <v>44</v>
      </c>
      <c r="B38" s="20" t="s">
        <v>26</v>
      </c>
      <c r="C38" s="28">
        <f>80137229.7+C16+C23</f>
        <v>120830202.40000001</v>
      </c>
      <c r="D38" s="29">
        <f>84672515.1+D16+D23</f>
        <v>126128336.69999999</v>
      </c>
      <c r="E38" s="28"/>
      <c r="F38" s="29"/>
      <c r="G38" s="26" t="e">
        <f>#REF!+E38</f>
        <v>#REF!</v>
      </c>
      <c r="H38" s="27" t="e">
        <f>#REF!+F38</f>
        <v>#REF!</v>
      </c>
      <c r="J38" s="23"/>
    </row>
    <row r="39" spans="1:10" ht="33" hidden="1" customHeight="1">
      <c r="A39" s="39" t="s">
        <v>57</v>
      </c>
      <c r="B39" s="40" t="s">
        <v>58</v>
      </c>
      <c r="C39" s="10">
        <f t="shared" ref="C39:D39" si="21">C40</f>
        <v>0</v>
      </c>
      <c r="D39" s="41">
        <f t="shared" si="21"/>
        <v>0</v>
      </c>
      <c r="E39" s="31"/>
      <c r="F39" s="32"/>
      <c r="G39" s="33"/>
      <c r="H39" s="34"/>
      <c r="J39" s="23"/>
    </row>
    <row r="40" spans="1:10" ht="33.75" hidden="1" customHeight="1">
      <c r="A40" s="14" t="s">
        <v>49</v>
      </c>
      <c r="B40" s="21" t="s">
        <v>50</v>
      </c>
      <c r="C40" s="37">
        <f t="shared" ref="C40:D40" si="22">-C41</f>
        <v>0</v>
      </c>
      <c r="D40" s="38">
        <f t="shared" si="22"/>
        <v>0</v>
      </c>
      <c r="E40" s="31"/>
      <c r="F40" s="32"/>
      <c r="G40" s="33"/>
      <c r="H40" s="34"/>
      <c r="J40" s="23"/>
    </row>
    <row r="41" spans="1:10" ht="29.25" hidden="1" customHeight="1">
      <c r="A41" s="16" t="s">
        <v>51</v>
      </c>
      <c r="B41" s="17" t="s">
        <v>52</v>
      </c>
      <c r="C41" s="26">
        <f>C42</f>
        <v>0</v>
      </c>
      <c r="D41" s="27"/>
      <c r="E41" s="31"/>
      <c r="F41" s="32"/>
      <c r="G41" s="33"/>
      <c r="H41" s="34"/>
      <c r="J41" s="23"/>
    </row>
    <row r="42" spans="1:10" ht="102" hidden="1">
      <c r="A42" s="35" t="s">
        <v>53</v>
      </c>
      <c r="B42" s="17" t="s">
        <v>54</v>
      </c>
      <c r="C42" s="26">
        <f>C43</f>
        <v>0</v>
      </c>
      <c r="D42" s="27">
        <f>D43</f>
        <v>0</v>
      </c>
      <c r="E42" s="31"/>
      <c r="F42" s="32"/>
      <c r="G42" s="33"/>
      <c r="H42" s="34"/>
      <c r="J42" s="23"/>
    </row>
    <row r="43" spans="1:10" ht="120" hidden="1" customHeight="1">
      <c r="A43" s="36" t="s">
        <v>55</v>
      </c>
      <c r="B43" s="20" t="s">
        <v>56</v>
      </c>
      <c r="C43" s="28"/>
      <c r="D43" s="29">
        <v>0</v>
      </c>
      <c r="E43" s="31"/>
      <c r="F43" s="32"/>
      <c r="G43" s="33"/>
      <c r="H43" s="34"/>
      <c r="J43" s="23"/>
    </row>
    <row r="44" spans="1:10" ht="25.5" customHeight="1">
      <c r="A44" s="1" t="s">
        <v>28</v>
      </c>
      <c r="B44" s="24"/>
      <c r="C44" s="10">
        <f t="shared" ref="C44:D44" si="23">C13+C18+C30+C39</f>
        <v>3.7252902984619141E-9</v>
      </c>
      <c r="D44" s="11">
        <f t="shared" si="23"/>
        <v>1.862645149230957E-9</v>
      </c>
      <c r="E44" s="10" t="e">
        <f>E13+E18+E30+#REF!</f>
        <v>#REF!</v>
      </c>
      <c r="F44" s="11" t="e">
        <f>F13+F18+F30+#REF!</f>
        <v>#REF!</v>
      </c>
      <c r="G44" s="10" t="e">
        <f>G13+G18+G30+#REF!</f>
        <v>#REF!</v>
      </c>
      <c r="H44" s="11" t="e">
        <f>H13+H18+H30+#REF!</f>
        <v>#REF!</v>
      </c>
    </row>
    <row r="45" spans="1:10" ht="39.6" customHeight="1"/>
    <row r="46" spans="1:10" ht="39.6" customHeight="1"/>
    <row r="47" spans="1:10" ht="39.6" customHeight="1"/>
    <row r="48" spans="1:10" ht="39.6" customHeight="1"/>
    <row r="49" ht="39.6" customHeight="1"/>
    <row r="50" ht="39.6" customHeight="1"/>
    <row r="51" ht="39.6" customHeight="1"/>
    <row r="52" ht="39.6" customHeight="1"/>
    <row r="53" ht="39.6" customHeight="1"/>
    <row r="54" ht="39.6" customHeight="1"/>
    <row r="55" ht="39.6" customHeight="1"/>
    <row r="56" ht="39.6" customHeight="1"/>
    <row r="57" ht="39.6" customHeight="1"/>
    <row r="58" ht="39.6" customHeight="1"/>
    <row r="59" ht="39.6" customHeight="1"/>
  </sheetData>
  <mergeCells count="6">
    <mergeCell ref="E10:F10"/>
    <mergeCell ref="G10:H10"/>
    <mergeCell ref="A8:H8"/>
    <mergeCell ref="B10:B11"/>
    <mergeCell ref="A10:A11"/>
    <mergeCell ref="C10:D10"/>
  </mergeCells>
  <phoneticPr fontId="1" type="noConversion"/>
  <pageMargins left="1.1811023622047245" right="0.39370078740157483" top="0.78740157480314965" bottom="0.78740157480314965" header="0.31496062992125984" footer="0.51181102362204722"/>
  <pageSetup paperSize="9" scale="87" fitToWidth="0" fitToHeight="0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2018-10-14T15:47:19Z</cp:lastPrinted>
  <dcterms:created xsi:type="dcterms:W3CDTF">1996-10-08T23:32:33Z</dcterms:created>
  <dcterms:modified xsi:type="dcterms:W3CDTF">2018-10-14T15:47:26Z</dcterms:modified>
</cp:coreProperties>
</file>