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23250" windowHeight="12855"/>
  </bookViews>
  <sheets>
    <sheet name="Показатели объема гос.услуг" sheetId="1" r:id="rId1"/>
    <sheet name="Объемы бюдж.ассигн.без имущ." sheetId="2" r:id="rId2"/>
    <sheet name="Объемы бюдж.ассигн.на содерж.им" sheetId="3" r:id="rId3"/>
    <sheet name="Объемы бюдж.ассигн." sheetId="4" r:id="rId4"/>
    <sheet name="Колич.гос. учрежд." sheetId="5" r:id="rId5"/>
  </sheets>
  <definedNames>
    <definedName name="_xlnm.Print_Titles" localSheetId="4">'Колич.гос. учрежд.'!$6:$9</definedName>
    <definedName name="_xlnm.Print_Titles" localSheetId="3">'Объемы бюдж.ассигн.'!$4:$6</definedName>
    <definedName name="_xlnm.Print_Titles" localSheetId="1">'Объемы бюдж.ассигн.без имущ.'!$4:$6</definedName>
    <definedName name="_xlnm.Print_Titles" localSheetId="2">'Объемы бюдж.ассигн.на содерж.им'!$4:$6</definedName>
    <definedName name="_xlnm.Print_Titles" localSheetId="0">'Показатели объема гос.услуг'!$5:$7</definedName>
    <definedName name="_xlnm.Print_Area" localSheetId="4">'Колич.гос. учрежд.'!$A$1:$N$123</definedName>
    <definedName name="_xlnm.Print_Area" localSheetId="3">'Объемы бюдж.ассигн.'!$A$1:$I$10</definedName>
    <definedName name="_xlnm.Print_Area" localSheetId="1">'Объемы бюдж.ассигн.без имущ.'!$A$1:$L$229</definedName>
    <definedName name="_xlnm.Print_Area" localSheetId="2">'Объемы бюдж.ассигн.на содерж.им'!$A$1:$I$10</definedName>
    <definedName name="_xlnm.Print_Area" localSheetId="0">'Показатели объема гос.услуг'!$A$1:$I$126</definedName>
  </definedNames>
  <calcPr calcId="125725"/>
</workbook>
</file>

<file path=xl/calcChain.xml><?xml version="1.0" encoding="utf-8"?>
<calcChain xmlns="http://schemas.openxmlformats.org/spreadsheetml/2006/main">
  <c r="J178" i="2"/>
  <c r="J182"/>
  <c r="I182"/>
  <c r="J188"/>
  <c r="K188"/>
  <c r="L188"/>
  <c r="I188"/>
  <c r="J194"/>
  <c r="K194"/>
  <c r="L194"/>
  <c r="I194"/>
  <c r="I198"/>
  <c r="I204"/>
  <c r="K214"/>
  <c r="L214"/>
  <c r="J214"/>
  <c r="I214"/>
  <c r="I217"/>
  <c r="L223"/>
  <c r="K223"/>
  <c r="J223"/>
  <c r="I223"/>
  <c r="K101"/>
  <c r="L145"/>
  <c r="L143"/>
  <c r="L135"/>
  <c r="L129"/>
  <c r="L133"/>
  <c r="K129"/>
  <c r="K133"/>
  <c r="K135"/>
  <c r="K143"/>
  <c r="L127"/>
  <c r="K127"/>
  <c r="L123"/>
  <c r="K123"/>
  <c r="L121"/>
  <c r="K121"/>
  <c r="L119"/>
  <c r="K119"/>
  <c r="L149"/>
  <c r="K149"/>
  <c r="L155"/>
  <c r="K155"/>
  <c r="K157"/>
  <c r="L159"/>
  <c r="K159"/>
  <c r="L171"/>
  <c r="K171"/>
  <c r="L179"/>
  <c r="L182" s="1"/>
  <c r="K179"/>
  <c r="K182" s="1"/>
  <c r="L151"/>
  <c r="K151"/>
  <c r="K145"/>
  <c r="L131"/>
  <c r="K131"/>
  <c r="L139"/>
  <c r="K139"/>
  <c r="K141"/>
  <c r="L141" s="1"/>
  <c r="L137" l="1"/>
  <c r="K137"/>
  <c r="L57"/>
  <c r="K57"/>
  <c r="K103"/>
  <c r="L103" s="1"/>
  <c r="K95"/>
  <c r="J125"/>
  <c r="K125" s="1"/>
  <c r="L125" s="1"/>
  <c r="J196"/>
  <c r="J198" s="1"/>
  <c r="J202"/>
  <c r="J204" s="1"/>
  <c r="L81"/>
  <c r="L79"/>
  <c r="K196" l="1"/>
  <c r="K198" s="1"/>
  <c r="K202"/>
  <c r="L95"/>
  <c r="I59" i="1"/>
  <c r="I58"/>
  <c r="G58"/>
  <c r="I57"/>
  <c r="G57"/>
  <c r="H56"/>
  <c r="I56" s="1"/>
  <c r="H55"/>
  <c r="I55" s="1"/>
  <c r="I54"/>
  <c r="G54"/>
  <c r="G53"/>
  <c r="H53" s="1"/>
  <c r="I53" s="1"/>
  <c r="L196" i="2" l="1"/>
  <c r="L198" s="1"/>
  <c r="K204"/>
  <c r="L202"/>
  <c r="L204" s="1"/>
  <c r="I7" i="3"/>
  <c r="H7"/>
  <c r="G7"/>
  <c r="F7"/>
  <c r="I210" i="2" l="1"/>
  <c r="J210"/>
  <c r="K210"/>
  <c r="L210"/>
  <c r="I178"/>
  <c r="L162"/>
  <c r="K162"/>
  <c r="J162"/>
  <c r="L148"/>
  <c r="K148"/>
  <c r="J148"/>
  <c r="I148"/>
  <c r="L164"/>
  <c r="K164"/>
  <c r="J164"/>
  <c r="I162"/>
  <c r="L172"/>
  <c r="K172"/>
  <c r="J172"/>
  <c r="I172"/>
  <c r="L170"/>
  <c r="K170"/>
  <c r="J170"/>
  <c r="I170"/>
  <c r="L168"/>
  <c r="K168"/>
  <c r="J168"/>
  <c r="I168"/>
  <c r="L166"/>
  <c r="K166"/>
  <c r="J166"/>
  <c r="I166"/>
  <c r="I164"/>
  <c r="L160"/>
  <c r="K160"/>
  <c r="J160"/>
  <c r="I160"/>
  <c r="L158"/>
  <c r="K158"/>
  <c r="J158"/>
  <c r="I158"/>
  <c r="L156"/>
  <c r="K156"/>
  <c r="J156"/>
  <c r="I156"/>
  <c r="L154"/>
  <c r="K154"/>
  <c r="J154"/>
  <c r="I154"/>
  <c r="L152"/>
  <c r="K152"/>
  <c r="J152"/>
  <c r="I152"/>
  <c r="L150"/>
  <c r="K150"/>
  <c r="J150"/>
  <c r="I150"/>
  <c r="L146"/>
  <c r="K146"/>
  <c r="J146"/>
  <c r="I146"/>
  <c r="L144"/>
  <c r="K144"/>
  <c r="J144"/>
  <c r="I144"/>
  <c r="L142"/>
  <c r="K142"/>
  <c r="J142"/>
  <c r="I142"/>
  <c r="L140"/>
  <c r="K140"/>
  <c r="J140"/>
  <c r="I140"/>
  <c r="L138"/>
  <c r="K138"/>
  <c r="J138"/>
  <c r="I138"/>
  <c r="L136"/>
  <c r="K136"/>
  <c r="J136"/>
  <c r="I136"/>
  <c r="L134"/>
  <c r="K134"/>
  <c r="J134"/>
  <c r="I134"/>
  <c r="L132"/>
  <c r="K132"/>
  <c r="J132"/>
  <c r="I132"/>
  <c r="L130"/>
  <c r="K130"/>
  <c r="J130"/>
  <c r="I130"/>
  <c r="L128"/>
  <c r="K128"/>
  <c r="J128"/>
  <c r="I128"/>
  <c r="L126"/>
  <c r="K126"/>
  <c r="J126"/>
  <c r="I126"/>
  <c r="L124"/>
  <c r="K124"/>
  <c r="J124"/>
  <c r="I124"/>
  <c r="L122"/>
  <c r="K122"/>
  <c r="J122"/>
  <c r="I122"/>
  <c r="L120"/>
  <c r="K120"/>
  <c r="J120"/>
  <c r="I120"/>
  <c r="J102" l="1"/>
  <c r="L118" l="1"/>
  <c r="K118"/>
  <c r="J118"/>
  <c r="I118"/>
  <c r="L116"/>
  <c r="K116"/>
  <c r="J116"/>
  <c r="I116"/>
  <c r="L114"/>
  <c r="K114"/>
  <c r="J114"/>
  <c r="I114"/>
  <c r="L112"/>
  <c r="K112"/>
  <c r="J112"/>
  <c r="I112"/>
  <c r="L110"/>
  <c r="K110"/>
  <c r="J110"/>
  <c r="I110"/>
  <c r="L108"/>
  <c r="K108"/>
  <c r="J108"/>
  <c r="I108"/>
  <c r="L92"/>
  <c r="K92"/>
  <c r="J92"/>
  <c r="I92"/>
  <c r="L90"/>
  <c r="K90"/>
  <c r="J90"/>
  <c r="I90"/>
  <c r="L88"/>
  <c r="K88"/>
  <c r="J88"/>
  <c r="I88"/>
  <c r="L86"/>
  <c r="K86"/>
  <c r="J86"/>
  <c r="I86"/>
  <c r="L84"/>
  <c r="K84"/>
  <c r="J84"/>
  <c r="I84"/>
  <c r="L82"/>
  <c r="K82"/>
  <c r="J82"/>
  <c r="I82"/>
  <c r="L80"/>
  <c r="K80"/>
  <c r="J80"/>
  <c r="I80"/>
  <c r="L78"/>
  <c r="K78"/>
  <c r="J78"/>
  <c r="I78"/>
  <c r="L76"/>
  <c r="K76"/>
  <c r="J76"/>
  <c r="I76"/>
  <c r="L74"/>
  <c r="K74"/>
  <c r="J74"/>
  <c r="I74"/>
  <c r="L72"/>
  <c r="K72"/>
  <c r="J72"/>
  <c r="I72"/>
  <c r="L70"/>
  <c r="K70"/>
  <c r="J70"/>
  <c r="I70"/>
  <c r="L68"/>
  <c r="K68"/>
  <c r="J68"/>
  <c r="I68"/>
  <c r="L66"/>
  <c r="K66"/>
  <c r="J66"/>
  <c r="I66"/>
  <c r="L64"/>
  <c r="K64"/>
  <c r="J64"/>
  <c r="I64"/>
  <c r="L62"/>
  <c r="K62"/>
  <c r="J62"/>
  <c r="I62"/>
  <c r="L60"/>
  <c r="K60"/>
  <c r="J60"/>
  <c r="L58"/>
  <c r="K58"/>
  <c r="J58"/>
  <c r="I60"/>
  <c r="I58"/>
  <c r="L56"/>
  <c r="K56"/>
  <c r="J56"/>
  <c r="I56"/>
  <c r="L54"/>
  <c r="K54"/>
  <c r="J54"/>
  <c r="I54"/>
  <c r="L52"/>
  <c r="K52"/>
  <c r="J52"/>
  <c r="I52"/>
  <c r="L50"/>
  <c r="K50"/>
  <c r="J50"/>
  <c r="I50"/>
  <c r="L48"/>
  <c r="K48"/>
  <c r="J48"/>
  <c r="I48"/>
  <c r="L46"/>
  <c r="K46"/>
  <c r="J46"/>
  <c r="I46"/>
  <c r="L44"/>
  <c r="K44"/>
  <c r="J44"/>
  <c r="I44"/>
  <c r="L42"/>
  <c r="K42"/>
  <c r="J42"/>
  <c r="I42"/>
  <c r="L40"/>
  <c r="K40"/>
  <c r="J40"/>
  <c r="I40"/>
  <c r="L38"/>
  <c r="K38"/>
  <c r="J38"/>
  <c r="I38"/>
  <c r="L36"/>
  <c r="K36"/>
  <c r="J36"/>
  <c r="I36"/>
  <c r="L34"/>
  <c r="K34"/>
  <c r="J34"/>
  <c r="I34"/>
  <c r="L32"/>
  <c r="K32"/>
  <c r="J32"/>
  <c r="I32"/>
  <c r="L30"/>
  <c r="K30"/>
  <c r="J30"/>
  <c r="I30"/>
  <c r="L28"/>
  <c r="K28"/>
  <c r="J28"/>
  <c r="I28"/>
  <c r="L26"/>
  <c r="K26"/>
  <c r="J26"/>
  <c r="I26"/>
  <c r="L24"/>
  <c r="K24"/>
  <c r="J24"/>
  <c r="I24"/>
  <c r="L22"/>
  <c r="K22"/>
  <c r="J22"/>
  <c r="I22"/>
  <c r="L20"/>
  <c r="K20"/>
  <c r="J20"/>
  <c r="I20"/>
  <c r="L18"/>
  <c r="K18"/>
  <c r="J18"/>
  <c r="I18"/>
  <c r="L16"/>
  <c r="K16"/>
  <c r="J16"/>
  <c r="I16"/>
  <c r="L14"/>
  <c r="K14"/>
  <c r="J14"/>
  <c r="I14"/>
  <c r="L12"/>
  <c r="K12"/>
  <c r="J12"/>
  <c r="I12"/>
  <c r="L10"/>
  <c r="K10"/>
  <c r="J10"/>
  <c r="I10"/>
  <c r="L220"/>
  <c r="K220"/>
  <c r="J220"/>
  <c r="I220"/>
  <c r="L217"/>
  <c r="K217"/>
  <c r="J217"/>
  <c r="I173" l="1"/>
  <c r="L208"/>
  <c r="K208"/>
  <c r="J208"/>
  <c r="I208"/>
  <c r="L178"/>
  <c r="K178"/>
  <c r="L106"/>
  <c r="K106"/>
  <c r="J106"/>
  <c r="I106"/>
  <c r="L104"/>
  <c r="K104"/>
  <c r="J104"/>
  <c r="I104"/>
  <c r="L102"/>
  <c r="K102"/>
  <c r="I102"/>
  <c r="L100"/>
  <c r="K100"/>
  <c r="J100"/>
  <c r="I100"/>
  <c r="L98"/>
  <c r="K98"/>
  <c r="J98"/>
  <c r="I98"/>
  <c r="L96"/>
  <c r="K96"/>
  <c r="J96"/>
  <c r="I96"/>
  <c r="L94"/>
  <c r="L173" s="1"/>
  <c r="K94"/>
  <c r="J94"/>
  <c r="I94"/>
  <c r="J173" l="1"/>
  <c r="K173"/>
  <c r="I10" i="3"/>
  <c r="H10"/>
  <c r="G10"/>
  <c r="F10"/>
  <c r="L206" i="2"/>
  <c r="K206"/>
  <c r="J206"/>
  <c r="I206"/>
  <c r="I200"/>
  <c r="L191"/>
  <c r="K191"/>
  <c r="J191"/>
  <c r="I191"/>
  <c r="L185"/>
  <c r="K185"/>
  <c r="J185"/>
  <c r="I185"/>
  <c r="I224" s="1"/>
  <c r="I225" s="1"/>
  <c r="L200"/>
  <c r="K200"/>
  <c r="J200"/>
  <c r="K224" l="1"/>
  <c r="K225" s="1"/>
  <c r="L224"/>
  <c r="L225" s="1"/>
  <c r="I7" i="4" s="1"/>
  <c r="I10" s="1"/>
  <c r="J224" i="2"/>
  <c r="J225" s="1"/>
  <c r="G7" i="4" s="1"/>
  <c r="G10" s="1"/>
  <c r="H7"/>
  <c r="H10" s="1"/>
  <c r="F7"/>
  <c r="F10" s="1"/>
</calcChain>
</file>

<file path=xl/sharedStrings.xml><?xml version="1.0" encoding="utf-8"?>
<sst xmlns="http://schemas.openxmlformats.org/spreadsheetml/2006/main" count="1632" uniqueCount="192">
  <si>
    <t>Таблица № 1</t>
  </si>
  <si>
    <t xml:space="preserve"> Показатели объема государственных услуг (работ)</t>
  </si>
  <si>
    <t>Код государственной услуги (работы) *</t>
  </si>
  <si>
    <t>Наименование государственной услуги (работы)</t>
  </si>
  <si>
    <t>Показатель объема государственной услуги (работы)</t>
  </si>
  <si>
    <t xml:space="preserve">Значения показателей объема государственных услуг (работ) </t>
  </si>
  <si>
    <t>наименование</t>
  </si>
  <si>
    <t>наименование единицы измерения</t>
  </si>
  <si>
    <t>2018 год</t>
  </si>
  <si>
    <t>2019 год</t>
  </si>
  <si>
    <t>I. Государственные услуги</t>
  </si>
  <si>
    <t>II. Работы ***</t>
  </si>
  <si>
    <t>* - код государственной услуги (работы) должен соответствовать коду услуги (работы) в справочнике "Перечень услуг (работ)" в программном комплексе "Хранилище-КС"</t>
  </si>
  <si>
    <t>** - группы учреждений должны соответствовать группам учреждений в ведомственном перечне государственных услуг (работ), утвержденным соответствующим органом государственной власти Архангельской области</t>
  </si>
  <si>
    <t>*** - показатель указывается в случае, если установленный в государственном задании показатель объема работы имеет количественное выражение</t>
  </si>
  <si>
    <t>Таблица № 2</t>
  </si>
  <si>
    <t>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(выполнение работ), за исключением затрат на содержание имущества учреждений</t>
  </si>
  <si>
    <t>Наименования учреждений (групп учреждений) **, оказывающих государственную услугу (выполняющих работу)</t>
  </si>
  <si>
    <t>Код расходов по БК</t>
  </si>
  <si>
    <t>Объемы бюджетных ассигнований на финансовое обеспечение выполнения государственного задания на оказание государственных услуг (выполнение работ), за исключением затрат на содержание имущества,   тыс.рублей</t>
  </si>
  <si>
    <t>глава</t>
  </si>
  <si>
    <t>раздел</t>
  </si>
  <si>
    <t>подраздел</t>
  </si>
  <si>
    <t xml:space="preserve">целевая статья </t>
  </si>
  <si>
    <t xml:space="preserve">вид расходов </t>
  </si>
  <si>
    <t>Итого по государственной услуге</t>
  </si>
  <si>
    <t>II. Работы</t>
  </si>
  <si>
    <t>Итого по работе</t>
  </si>
  <si>
    <t>Всего</t>
  </si>
  <si>
    <t>Таблица № 3</t>
  </si>
  <si>
    <t>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(выполнение работ) в части затрат на содержание имущества</t>
  </si>
  <si>
    <t>Таблица № 4</t>
  </si>
  <si>
    <t>Таблица № 5</t>
  </si>
  <si>
    <t>Количество государственных учреждений Архангельской области, оказывающих государственные услуги (выполняющих работы), ед.</t>
  </si>
  <si>
    <t>бюджетные учреждения</t>
  </si>
  <si>
    <t>автономные учреждения</t>
  </si>
  <si>
    <t>казенные учреждения</t>
  </si>
  <si>
    <t>СПРАВОЧНО:                                                               Общее количество подведомственных государственных учреждений</t>
  </si>
  <si>
    <t xml:space="preserve">Руководитель                                                                                                                                                                                                                                                                                                                                                                                                                                                                                                                    (уполномоченное лицо)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</si>
  <si>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</si>
  <si>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______________________________</t>
  </si>
  <si>
    <t>(подпись)</t>
  </si>
  <si>
    <t>(расшифровка подписи)</t>
  </si>
  <si>
    <t>Исполнитель</t>
  </si>
  <si>
    <t>Главный распорядитель средств областного бюджета</t>
  </si>
  <si>
    <t>2020 год</t>
  </si>
  <si>
    <t>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(выполнение работ)</t>
  </si>
  <si>
    <t>Объемы бюджетных ассигнований на финансовое обеспечение выполнения государственного задания на оказание государственных услуг (выполнение работ) в части затрат на содержание имущества, тыс. рублей</t>
  </si>
  <si>
    <t>Объемы бюджетных ассигнований на финансовое обеспечение выполнения государственного задания на оказание государственных услуг (выполнение работ), тыс. рублей</t>
  </si>
  <si>
    <t>(наименование органа исполнительной власти Архангельской области)</t>
  </si>
  <si>
    <t>(должность)</t>
  </si>
  <si>
    <t>Сведения о количестве подведомственных государственных учреждений Архангельской области, оказывающих государственные услуги (выполняющих работы)</t>
  </si>
  <si>
    <t>Государственное автономное учреждение Архангельской области "Региональный центр спортивной подготовки "Поморье"</t>
  </si>
  <si>
    <t>Штука</t>
  </si>
  <si>
    <t>Количество мероприятий</t>
  </si>
  <si>
    <t>Обеспечение доступа к объектам спорта</t>
  </si>
  <si>
    <t>Количество часов в день</t>
  </si>
  <si>
    <t>Час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</si>
  <si>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</si>
  <si>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>Количество привлеченных лиц</t>
  </si>
  <si>
    <t>Человек</t>
  </si>
  <si>
    <t>Количество посещений</t>
  </si>
  <si>
    <t>Единица</t>
  </si>
  <si>
    <t>Организация мероприятий по подготовке спортивных сборных команд (субьектов РФ)</t>
  </si>
  <si>
    <t>Организация мероприятий по научно-методическому обеспечению спортивных сборных команд (субьектов РФ)</t>
  </si>
  <si>
    <t>Организация мероприятий по антидопинговому обеспечению спортивных сборных команд  (субьектов РФ)</t>
  </si>
  <si>
    <t>Обеспечение участия лиц, проходящих спортивную подготовку, в международных соревнованиях (на территории РФ)</t>
  </si>
  <si>
    <t>Обеспечение участия спортивных сборных команд в официальных спортивных мероприятиях (международные)</t>
  </si>
  <si>
    <t>Обеспечение участия спортивных сборных команд в официальных спортивных мероприятиях (всероссийские)</t>
  </si>
  <si>
    <t>Обеспечение участия лиц, проходящих спортивную подготовку, в спортивных соревнованиях (всероссийские)</t>
  </si>
  <si>
    <t>263</t>
  </si>
  <si>
    <t>11</t>
  </si>
  <si>
    <t>03</t>
  </si>
  <si>
    <t>621</t>
  </si>
  <si>
    <t>телефон 215-934</t>
  </si>
  <si>
    <t>Агентство по спорту Архангельской области</t>
  </si>
  <si>
    <t>Спортивная подготовка по олимпийским видам спорта. Футбол. Этап начальной подготовки</t>
  </si>
  <si>
    <t>Государственное автономное учреждение Архангельской области "Региональный центр развития спорта "Водник"</t>
  </si>
  <si>
    <t>Число лиц, прошедших спортивную подготовку на этапах спортивной подготовки</t>
  </si>
  <si>
    <t xml:space="preserve">Спортивная подготовка по олимпийским видам спорта. Футбол. Тренировочный этап </t>
  </si>
  <si>
    <t xml:space="preserve">Спортивная подготовка по олимпийским видам спорта. Теннис. Этап начальной подготовки </t>
  </si>
  <si>
    <t xml:space="preserve">Спортивная подготовка по олимпийским видам спорта. Теннис. Тренировочный этап </t>
  </si>
  <si>
    <t>Спортивная подготовка по неолимпийским видам спорта. Хоккей  с мячом. Этап начальной подготовки</t>
  </si>
  <si>
    <t>Спортивная подготовка по неолимпийским видам спорта. Хоккей  с мячом. Тренировочный этап</t>
  </si>
  <si>
    <t xml:space="preserve">Спортивная подготовка по неолимпийским видам спорта. Хоккей  с мячом. Этап совершенствования спортивного мастерства </t>
  </si>
  <si>
    <t>Пропаганда физической культуры, спорта и здорового образа жизни</t>
  </si>
  <si>
    <t>Количество публикаций</t>
  </si>
  <si>
    <t>Организация мероприятий по подготовке спортивных сборных команд (РФ)</t>
  </si>
  <si>
    <t>Государственное автономное учреждение Архангельской области "Центр развития адаптивного спорта"</t>
  </si>
  <si>
    <t>Организация и обеспечение координации деятельности физкультурно-спортивных организаций по подготовке спортивного резерва</t>
  </si>
  <si>
    <t>Количество физкультурно-спортивных организаций</t>
  </si>
  <si>
    <t>Организация и проведение официальных спортивных мероприятий (региональные) на территории РФ</t>
  </si>
  <si>
    <t>Организация и проведение официальных физкультурных (физкультурно-оздоровительных) мероприятий (региональные)</t>
  </si>
  <si>
    <t>2021 год</t>
  </si>
  <si>
    <t>11 1 07 70100</t>
  </si>
  <si>
    <t>Спортивная подготовка по олимпийским видам спорта. Биатлон 
(Тренировочный этап 
(этап спортивной специализации)</t>
  </si>
  <si>
    <t>Спортивная подготовка по олимпийским видам спорта. Биатлон 
(Этап совершенствования спортивного мастерства)</t>
  </si>
  <si>
    <t>Спортивная подготовка по олимпийским видам спорта. Биатлон 
(Этап высшего спортивного мастерства)</t>
  </si>
  <si>
    <t>Спортивная подготовка по олимпийским видам спорта.Бокс 
(Тренировочный этап 
(этап спортивной специализации)</t>
  </si>
  <si>
    <t>Спортивная подготовка по олимпийским видам спорта. Бокс 
(Этап совершенствования спортивного мастерства)</t>
  </si>
  <si>
    <t>Спортивная подготовка по олимпийским видам спорта. Бокс 
(Этап высшего спортивного мастерства)</t>
  </si>
  <si>
    <t>Спортивная подготовка по олимпийским видам спорта. Волейбол 
(Тренировочный этап 
(этап спортивной специализации)</t>
  </si>
  <si>
    <t>Спортивная подготовка по олимпийским видам спорта. Гребля на байдарках и каноэ 
(Тренировочный этап 
(этап спортивной специализации)</t>
  </si>
  <si>
    <t>Спортивная подготовка по олимпийским видам спорта. Гребля на байдарках и каноэ  
(Этап совершенствования спортивного мастерства)</t>
  </si>
  <si>
    <t>Спортивная подготовка по олимпийским видам спорта. Гребля на байдарках и каноэ  
(Этап высшего спортивного мастерства)</t>
  </si>
  <si>
    <t>Спортивная подготовка по олимпийским видам спорта. Гребной слалом  
(Этап совершенствования спортивного мастерства)</t>
  </si>
  <si>
    <t>Спортивная подготовка по олимпийским видам спорта. Дзюдо 
(Тренировочный этап 
(этап спортивной специализации)</t>
  </si>
  <si>
    <t>Спортивная подготовка по олимпийским видам спорта. Дзюдо  
(Этап совершенствования спортивного мастерства)</t>
  </si>
  <si>
    <t>Спортивная подготовка по олимпийским видам спорта. Дзюдо  
(Этап высшего спортивного мастерства)</t>
  </si>
  <si>
    <t>Спортивная подготовка по олимпийским видам спорта. Конькобежный спорт  
(Этап совершенствования спортивного мастерства)</t>
  </si>
  <si>
    <t>Спортивная подготовка по олимпийским видам спорта. Конькобежный спорт  
(Этап высшего спортивного мастерства)</t>
  </si>
  <si>
    <t>Спортивная подготовка по олимпийским видам спорта. Легкая атлетика 
(Тренировочный этап 
(этап спортивной специализации)</t>
  </si>
  <si>
    <t>Спортивная подготовка по олимпийским видам спорта. Легкая атлетика  
(Этап совершенствования спортивного мастерства)</t>
  </si>
  <si>
    <t>Спортивная подготовка по олимпийским видам спорта. Лыжные гонки 
(Тренировочный этап 
(этап спортивной специализации)</t>
  </si>
  <si>
    <t>Спортивная подготовка по олимпийским видам спорта. Лыжные гонки  
(Этап совершенствования спортивного мастерства)</t>
  </si>
  <si>
    <t>Спортивная подготовка по олимпийским видам спорта. Лыжные гонки  
(Этап высшего спортивного мастерства)</t>
  </si>
  <si>
    <t>Спортивная подготовка по олимпийским видам спорта. Настольный теннис 
(Тренировочный этап 
(этап спортивной специализации)</t>
  </si>
  <si>
    <t>Спортивная подготовка по олимпийским видам спорта. Настольный теннис  
(Этап совершенствования спортивного мастерства)</t>
  </si>
  <si>
    <t>Спортивная подготовка по олимпийским видам спорта. Настольный теннис  
(Этап высшего спортивного мастерства)</t>
  </si>
  <si>
    <t>Спортивная подготовка по олимпийским видам спорта. Плавание 
(Тренировочный этап 
(этап спортивной специализации)</t>
  </si>
  <si>
    <t>Спортивная подготовка по олимпийским видам спорта. Плавание  
(Этап совершенствования спортивного мастерства)</t>
  </si>
  <si>
    <t>Спортивная подготовка по олимпийским видам спорта. Плавание  
(Этап высшего спортивного мастерства)</t>
  </si>
  <si>
    <t>Спортивная подготовка по олимпийским видам спорта. Прыжки на батуте  
(Этап высшего спортивного мастерства)</t>
  </si>
  <si>
    <t>Спортивная подготовка по олимпийским видам спорта. Пулевая стрельба 
(Тренировочный этап 
(этап спортивной специализации)</t>
  </si>
  <si>
    <t>Спортивная подготовка по олимпийским видам спорта. Пулевая стрельба  
(Этап совершенствования спортивного мастерства)</t>
  </si>
  <si>
    <t>Спортивная подготовка по олимпийским видам спорта. Пулевая стрельба  
(Этап высшего спортивного мастерства)</t>
  </si>
  <si>
    <t>Спортивная подготовка по олимпийским видам спорта. Спортивная борьба 
(Тренировочный этап 
(этап спортивной специализации)</t>
  </si>
  <si>
    <t>Спортивная подготовка по олимпийским видам спорта. Спортивная борьба  
(Этап совершенствования спортивного мастерства)</t>
  </si>
  <si>
    <t>Спортивная подготовка по олимпийским видам спорта. Спортивная борьба  
(Этап высшего спортивного мастерства)</t>
  </si>
  <si>
    <t>Спортивная подготовка по олимпийским видам спорта. Стрельба из лука  
(Этап высшего спортивного мастерства)</t>
  </si>
  <si>
    <t>Спортивная подготовка по олимпийским видам спорта. Тхэквондо 
(Тренировочный этап 
(этап спортивной специализации)</t>
  </si>
  <si>
    <t>Спортивная подготовка по олимпийским видам спорта. Тхэквондо  
(Этап совершенствования спортивного мастерства)</t>
  </si>
  <si>
    <t>Спортивная подготовка по олимпийским видам спорта. Тхэквондо  
(Этап высшего спортивного мастерства)</t>
  </si>
  <si>
    <t>Спортивная подготовка по олимпийским видам спорта. Тяжелая атлетика 
(Тренировочный этап 
(этап спортивной специализации)</t>
  </si>
  <si>
    <t>Спортивная подготовка по олимпийским видам спорта. Тяжелая атлетика  
(Этап совершенствования спортивного мастерства)</t>
  </si>
  <si>
    <t>Спортивная подготовка по олимпийским видам спорта. Художественная гимнастика  
(Этап совершенствования спортивного мастерства)</t>
  </si>
  <si>
    <t>Спортивная подготовка по олимпийским видам спорта. Художественная гимнастика  
(Этап высшего спортивного мастерства)</t>
  </si>
  <si>
    <t>Спортивная подготовка по неолимпийским видам спорта. Киокусинкай 
(Тренировочный этап 
(этап спортивной специализации)</t>
  </si>
  <si>
    <t>Спортивная подготовка по неолимпийским видам спорта. Пауэрлифтинг 
(Этап совершенствования спортивного мастерства)</t>
  </si>
  <si>
    <t>Спортивная подготовка по неолимпийским видам спорта. Пауэрлифтинг  
(Этап высшего спортивного мастерства)</t>
  </si>
  <si>
    <t>Спортивная подготовка по неолимпийским видам спорта. Сават 
(Этап совершенствования спортивного мастерства)</t>
  </si>
  <si>
    <t>Спортивная подготовка по неолимпийским видам спорта. Сават  
(Этап высшего спортивного мастерства)</t>
  </si>
  <si>
    <t>Спортивная подготовка по неолимпийским видам спорта. Стрельба из арбалета  
(Этап высшего спортивного мастерства)</t>
  </si>
  <si>
    <t>070071</t>
  </si>
  <si>
    <t>070091</t>
  </si>
  <si>
    <t>070101</t>
  </si>
  <si>
    <t>070131</t>
  </si>
  <si>
    <t>070151</t>
  </si>
  <si>
    <t>070161</t>
  </si>
  <si>
    <t>-</t>
  </si>
  <si>
    <t>ИТОГО</t>
  </si>
  <si>
    <t>ВСЕГО</t>
  </si>
  <si>
    <t>070191</t>
  </si>
  <si>
    <t>Спортивная подготовка на спортивно-оздоровительном этапе</t>
  </si>
  <si>
    <t>Число лиц, прошедших спортивную подготовку</t>
  </si>
  <si>
    <t>070061</t>
  </si>
  <si>
    <t>070111</t>
  </si>
  <si>
    <t>Спортивная подготовка по спорту лиц с поражением ОДА. Бадминтон (Этап высшего спортивного мастерства)</t>
  </si>
  <si>
    <t xml:space="preserve">Спортивная подготовка по спорту лиц с поражением ОДА. Бадминтон (Этап совершенствования спортивного мастерства) </t>
  </si>
  <si>
    <t>Спортивная подготовка по спорту лиц с поражением ОДА. Легкая атлетика  (Тренировочный этап)  (этап спортивной специализации)</t>
  </si>
  <si>
    <t>Спортивная подготовка по спорту лиц с поражением ОДА. Легкая атлетика  (Этап высшего спортивного мастерства)</t>
  </si>
  <si>
    <t>Спортивная подготовка по спорту лиц с поражением ОДА. Настольный теннис  (Этап начальной подготовки)</t>
  </si>
  <si>
    <t>Спортивная подготовка по спорту лиц с поражением ОДА. Настольный теннис    (Тренировочный этап) (этап спортивной специализации)</t>
  </si>
  <si>
    <t>Спортивная подготовка по спорту лиц с поражением ОДА. Лыжные гонки  (Этап начальной подготовки)</t>
  </si>
  <si>
    <t>Спортивная подготовка по спорту лиц с поражением ОДА. Настольный теннис  (Этап совершенствования спортивного мастерства)</t>
  </si>
  <si>
    <t xml:space="preserve">Спортивная подготовка по спорту лиц с поражением ОДА. Плавание  (Этап начальной подготовки) </t>
  </si>
  <si>
    <t>Спортивная подготовка по спорту лиц с поражением ОДА. Плавание   (Тренировочный этап)  (этап спортивной специализации)</t>
  </si>
  <si>
    <t>Спортивная подготовка по спорту лиц с поражением ОДА. Плавание (Этап высшего спортивного мастерства)</t>
  </si>
  <si>
    <t>Спортивная подготовка по спорту лиц с поражением ОДА. Стрельба из лука   (Этап начальной подготовки)</t>
  </si>
  <si>
    <t>Спортивная подготовка по спорту лиц с поражением ОДА. Биатлон  (Этап высшего спортивного мастерства)</t>
  </si>
  <si>
    <t xml:space="preserve">Спортивная подготовка по спорту лиц с поражением ОДА. Плавание   (Этап совершенствования спортивного мастерства) </t>
  </si>
  <si>
    <t>Спортивная подготовка по спорту глухих. Легкая атлетика  (Этап начальной подготовки)</t>
  </si>
  <si>
    <t>Спортивная подготовка по спорту глухих. Легкая атлетика (Этап совершенствования спортивного мастерства)</t>
  </si>
  <si>
    <t xml:space="preserve">Спортивная подготовка по спорту глухих. Легкая атлетика   (Этап высшего спортивного мастерства) </t>
  </si>
  <si>
    <t>Спортивная подготовка по спорту глухих. Лыжные гонки (Этап начальной подготвки)</t>
  </si>
  <si>
    <t>Спортивная подготовка по спорту глухих. Плавание  (Этап начальной подготовки)</t>
  </si>
  <si>
    <t>Спортивная подготовка по спорту глухих. Плавание  (Тренировочный этап)  (этап спортивной специализации)</t>
  </si>
  <si>
    <t>Спортивная подготовка по спорту глухих. Плавание (Этап совершенствования спортивного мастерства)</t>
  </si>
  <si>
    <t>Спортивная подготовка по спорту слепых. Плавание  (Тренировочный этап)  (этап спортивной специализации)</t>
  </si>
  <si>
    <t>Спортивная подготовка по спорту лиц с интеллектуальными нарушениями. Легкая атлетика  (Этап начальной подготовки)</t>
  </si>
  <si>
    <t>Спортивная подготовка по спорту лиц с интеллектуальными нарушениями. Лыжные гонки (Этап начальной подготовки)</t>
  </si>
  <si>
    <t>Спортивная подготовка по спорту лиц с интеллектуальными нарушениями. Настольный теннис  (Этап начальной подготовки)</t>
  </si>
  <si>
    <t>Спортивная подготовка по спорту лиц с интеллектуальными нарушениями. Плавание  (Этап начальной подготовки)</t>
  </si>
  <si>
    <t>Спортивная подготовка по спорту лиц с интеллектуальными нарушениями. Плавание  (Тренировочный этап)  (этап спортивной специализации)</t>
  </si>
  <si>
    <t>Обеспечение участия в официальных физкультурных (физкультурно-оздоровительных) мероприятиях (всероссийские)</t>
  </si>
  <si>
    <t>дата 22.08.2018</t>
  </si>
  <si>
    <t>А.А. Пермякова</t>
  </si>
  <si>
    <t>А.А.Пермякова</t>
  </si>
  <si>
    <t>Волейбол 
(Этап высшего спортивного мастерства)</t>
  </si>
  <si>
    <t>Спортивная подготовка по спорту слепых Плавание - тренировочный этап (этап спортивной специализации)</t>
  </si>
  <si>
    <t>Наименования учреждений (групп учреждений), оказывающих государственную услугу (выполняющих работу)</t>
  </si>
  <si>
    <t>и.о. руководителя</t>
  </si>
</sst>
</file>

<file path=xl/styles.xml><?xml version="1.0" encoding="utf-8"?>
<styleSheet xmlns="http://schemas.openxmlformats.org/spreadsheetml/2006/main">
  <numFmts count="4">
    <numFmt numFmtId="164" formatCode="_-* #,##0.0_р_._-;\-* #,##0.0_р_._-;_-* &quot;-&quot;?_р_._-;_-@_-"/>
    <numFmt numFmtId="165" formatCode="#,##0.0"/>
    <numFmt numFmtId="166" formatCode="_-* #,##0_р_._-;\-* #,##0_р_._-;_-* &quot;-&quot;?_р_._-;_-@_-"/>
    <numFmt numFmtId="167" formatCode="#,##0.00\ _₽"/>
  </numFmts>
  <fonts count="9"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75">
    <xf numFmtId="0" fontId="0" fillId="0" borderId="0" xfId="0"/>
    <xf numFmtId="0" fontId="3" fillId="0" borderId="0" xfId="1" applyFont="1" applyFill="1" applyProtection="1">
      <protection locked="0"/>
    </xf>
    <xf numFmtId="0" fontId="3" fillId="0" borderId="0" xfId="0" applyFont="1" applyAlignment="1"/>
    <xf numFmtId="0" fontId="3" fillId="0" borderId="0" xfId="0" applyFont="1" applyBorder="1" applyAlignment="1"/>
    <xf numFmtId="49" fontId="3" fillId="0" borderId="8" xfId="1" applyNumberFormat="1" applyFont="1" applyFill="1" applyBorder="1" applyAlignment="1" applyProtection="1">
      <alignment horizontal="center" vertical="center"/>
      <protection locked="0"/>
    </xf>
    <xf numFmtId="49" fontId="3" fillId="0" borderId="11" xfId="1" applyNumberFormat="1" applyFont="1" applyFill="1" applyBorder="1" applyAlignment="1" applyProtection="1">
      <alignment horizontal="center" vertical="center"/>
      <protection locked="0"/>
    </xf>
    <xf numFmtId="49" fontId="3" fillId="0" borderId="13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1" applyNumberFormat="1" applyFont="1" applyFill="1" applyBorder="1" applyAlignment="1" applyProtection="1">
      <alignment vertical="top"/>
      <protection locked="0"/>
    </xf>
    <xf numFmtId="0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1" applyNumberFormat="1" applyFont="1" applyFill="1" applyBorder="1" applyAlignment="1" applyProtection="1">
      <alignment horizontal="center" vertical="center"/>
      <protection locked="0"/>
    </xf>
    <xf numFmtId="49" fontId="3" fillId="0" borderId="12" xfId="1" applyNumberFormat="1" applyFont="1" applyFill="1" applyBorder="1" applyAlignment="1" applyProtection="1">
      <alignment horizontal="center" vertical="center"/>
      <protection locked="0"/>
    </xf>
    <xf numFmtId="49" fontId="3" fillId="0" borderId="14" xfId="1" applyNumberFormat="1" applyFont="1" applyFill="1" applyBorder="1" applyAlignment="1" applyProtection="1">
      <alignment horizontal="center" vertical="center"/>
      <protection locked="0"/>
    </xf>
    <xf numFmtId="10" fontId="3" fillId="0" borderId="0" xfId="1" applyNumberFormat="1" applyFont="1" applyFill="1" applyBorder="1" applyAlignment="1" applyProtection="1">
      <alignment horizontal="center" vertical="center"/>
      <protection locked="0"/>
    </xf>
    <xf numFmtId="49" fontId="3" fillId="0" borderId="0" xfId="1" applyNumberFormat="1" applyFont="1" applyBorder="1" applyAlignment="1">
      <alignment horizontal="center" vertical="top"/>
    </xf>
    <xf numFmtId="0" fontId="3" fillId="0" borderId="0" xfId="1" applyFont="1" applyAlignment="1">
      <alignment vertical="top"/>
    </xf>
    <xf numFmtId="0" fontId="6" fillId="0" borderId="0" xfId="1" applyNumberFormat="1" applyFont="1" applyFill="1" applyBorder="1" applyAlignment="1" applyProtection="1">
      <alignment vertical="top"/>
      <protection locked="0"/>
    </xf>
    <xf numFmtId="0" fontId="3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Border="1" applyAlignment="1">
      <alignment horizontal="left" vertical="center"/>
    </xf>
    <xf numFmtId="0" fontId="2" fillId="0" borderId="0" xfId="0" applyFont="1" applyBorder="1" applyAlignment="1"/>
    <xf numFmtId="49" fontId="3" fillId="0" borderId="6" xfId="1" applyNumberFormat="1" applyFont="1" applyFill="1" applyBorder="1" applyAlignment="1" applyProtection="1">
      <alignment horizontal="center" vertical="center"/>
      <protection locked="0"/>
    </xf>
    <xf numFmtId="164" fontId="3" fillId="0" borderId="6" xfId="1" applyNumberFormat="1" applyFont="1" applyFill="1" applyBorder="1" applyAlignment="1" applyProtection="1">
      <alignment horizontal="center" vertical="center"/>
      <protection locked="0"/>
    </xf>
    <xf numFmtId="164" fontId="3" fillId="0" borderId="8" xfId="1" applyNumberFormat="1" applyFont="1" applyFill="1" applyBorder="1" applyAlignment="1" applyProtection="1">
      <alignment horizontal="center" vertical="center"/>
      <protection locked="0"/>
    </xf>
    <xf numFmtId="164" fontId="3" fillId="0" borderId="11" xfId="1" applyNumberFormat="1" applyFont="1" applyFill="1" applyBorder="1" applyAlignment="1" applyProtection="1">
      <alignment horizontal="center" vertical="center"/>
      <protection locked="0"/>
    </xf>
    <xf numFmtId="164" fontId="3" fillId="0" borderId="13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NumberFormat="1" applyFont="1" applyFill="1" applyBorder="1" applyAlignment="1" applyProtection="1">
      <alignment horizontal="right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21" xfId="1" applyNumberFormat="1" applyFont="1" applyFill="1" applyBorder="1" applyAlignment="1" applyProtection="1">
      <alignment horizontal="center" vertical="center"/>
      <protection locked="0"/>
    </xf>
    <xf numFmtId="164" fontId="3" fillId="0" borderId="6" xfId="1" applyNumberFormat="1" applyFont="1" applyFill="1" applyBorder="1" applyAlignment="1" applyProtection="1">
      <alignment vertical="center"/>
      <protection locked="0"/>
    </xf>
    <xf numFmtId="0" fontId="3" fillId="0" borderId="0" xfId="1" applyNumberFormat="1" applyFont="1" applyFill="1" applyBorder="1" applyAlignment="1" applyProtection="1">
      <alignment horizontal="center" vertical="top" wrapText="1"/>
      <protection locked="0"/>
    </xf>
    <xf numFmtId="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13" xfId="1" applyNumberFormat="1" applyFont="1" applyFill="1" applyBorder="1" applyAlignment="1" applyProtection="1">
      <alignment vertical="center"/>
      <protection locked="0"/>
    </xf>
    <xf numFmtId="0" fontId="3" fillId="0" borderId="0" xfId="1" applyFont="1" applyFill="1" applyAlignment="1" applyProtection="1">
      <alignment vertical="top"/>
      <protection locked="0"/>
    </xf>
    <xf numFmtId="0" fontId="3" fillId="0" borderId="0" xfId="0" applyFont="1" applyAlignment="1">
      <alignment vertical="top" wrapText="1"/>
    </xf>
    <xf numFmtId="0" fontId="3" fillId="0" borderId="0" xfId="1" applyFont="1" applyAlignment="1">
      <alignment horizontal="left" wrapText="1"/>
    </xf>
    <xf numFmtId="0" fontId="3" fillId="0" borderId="0" xfId="0" applyFont="1"/>
    <xf numFmtId="0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3" fillId="0" borderId="19" xfId="1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top"/>
      <protection locked="0"/>
    </xf>
    <xf numFmtId="49" fontId="3" fillId="0" borderId="15" xfId="1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vertical="top"/>
    </xf>
    <xf numFmtId="1" fontId="3" fillId="0" borderId="6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>
      <alignment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1" applyFont="1" applyFill="1" applyBorder="1" applyProtection="1">
      <protection locked="0"/>
    </xf>
    <xf numFmtId="0" fontId="3" fillId="0" borderId="16" xfId="1" applyFont="1" applyFill="1" applyBorder="1" applyProtection="1">
      <protection locked="0"/>
    </xf>
    <xf numFmtId="49" fontId="3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49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1" xfId="1" applyNumberFormat="1" applyFont="1" applyFill="1" applyBorder="1" applyAlignment="1" applyProtection="1">
      <alignment horizontal="center" vertical="center"/>
      <protection locked="0"/>
    </xf>
    <xf numFmtId="49" fontId="3" fillId="2" borderId="6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6" xfId="0" applyNumberFormat="1" applyFont="1" applyFill="1" applyBorder="1" applyAlignment="1">
      <alignment horizontal="center" vertical="center" wrapText="1"/>
    </xf>
    <xf numFmtId="164" fontId="8" fillId="0" borderId="6" xfId="1" applyNumberFormat="1" applyFont="1" applyFill="1" applyBorder="1" applyAlignment="1" applyProtection="1">
      <alignment horizontal="center" vertical="center"/>
      <protection locked="0"/>
    </xf>
    <xf numFmtId="164" fontId="8" fillId="0" borderId="1" xfId="1" applyNumberFormat="1" applyFont="1" applyFill="1" applyBorder="1" applyAlignment="1" applyProtection="1">
      <alignment horizontal="center" vertical="center"/>
      <protection locked="0"/>
    </xf>
    <xf numFmtId="49" fontId="3" fillId="0" borderId="6" xfId="1" applyNumberFormat="1" applyFont="1" applyFill="1" applyBorder="1" applyAlignment="1" applyProtection="1">
      <alignment horizontal="left" vertical="center" wrapText="1"/>
      <protection locked="0"/>
    </xf>
    <xf numFmtId="164" fontId="3" fillId="2" borderId="6" xfId="1" applyNumberFormat="1" applyFont="1" applyFill="1" applyBorder="1" applyAlignment="1" applyProtection="1">
      <alignment horizontal="center" vertical="center"/>
      <protection locked="0"/>
    </xf>
    <xf numFmtId="49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6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/>
      <protection locked="0"/>
    </xf>
    <xf numFmtId="49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1" applyNumberFormat="1" applyFont="1" applyFill="1" applyBorder="1" applyAlignment="1" applyProtection="1">
      <alignment horizontal="center" vertical="center"/>
      <protection locked="0"/>
    </xf>
    <xf numFmtId="4" fontId="3" fillId="2" borderId="6" xfId="1" applyNumberFormat="1" applyFont="1" applyFill="1" applyBorder="1" applyAlignment="1" applyProtection="1">
      <alignment horizontal="center" vertical="center"/>
      <protection locked="0"/>
    </xf>
    <xf numFmtId="49" fontId="3" fillId="2" borderId="2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1" applyFont="1" applyFill="1" applyBorder="1" applyProtection="1">
      <protection locked="0"/>
    </xf>
    <xf numFmtId="0" fontId="0" fillId="0" borderId="6" xfId="0" applyFill="1" applyBorder="1" applyAlignment="1">
      <alignment horizontal="center" vertical="center"/>
    </xf>
    <xf numFmtId="167" fontId="3" fillId="0" borderId="21" xfId="1" applyNumberFormat="1" applyFont="1" applyFill="1" applyBorder="1" applyAlignment="1" applyProtection="1">
      <alignment horizontal="center" vertical="center"/>
      <protection locked="0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6" xfId="0" applyNumberFormat="1" applyFont="1" applyFill="1" applyBorder="1" applyAlignment="1">
      <alignment horizontal="center" vertical="center" wrapText="1"/>
    </xf>
    <xf numFmtId="49" fontId="3" fillId="0" borderId="5" xfId="1" applyNumberFormat="1" applyFont="1" applyFill="1" applyBorder="1" applyAlignment="1" applyProtection="1">
      <alignment horizontal="center" vertical="center"/>
      <protection locked="0"/>
    </xf>
    <xf numFmtId="4" fontId="8" fillId="0" borderId="6" xfId="1" applyNumberFormat="1" applyFont="1" applyFill="1" applyBorder="1" applyAlignment="1" applyProtection="1">
      <alignment horizontal="center" vertical="center"/>
      <protection locked="0"/>
    </xf>
    <xf numFmtId="49" fontId="3" fillId="0" borderId="6" xfId="1" applyNumberFormat="1" applyFont="1" applyFill="1" applyBorder="1" applyAlignment="1" applyProtection="1">
      <alignment vertical="center" wrapText="1"/>
      <protection locked="0"/>
    </xf>
    <xf numFmtId="49" fontId="3" fillId="2" borderId="6" xfId="1" applyNumberFormat="1" applyFont="1" applyFill="1" applyBorder="1" applyAlignment="1" applyProtection="1">
      <alignment horizontal="center" vertical="center"/>
      <protection locked="0"/>
    </xf>
    <xf numFmtId="166" fontId="3" fillId="0" borderId="6" xfId="1" applyNumberFormat="1" applyFont="1" applyFill="1" applyBorder="1" applyAlignment="1" applyProtection="1">
      <alignment horizontal="center" vertical="center"/>
      <protection locked="0"/>
    </xf>
    <xf numFmtId="0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22" xfId="1" applyNumberFormat="1" applyFont="1" applyFill="1" applyBorder="1" applyAlignment="1" applyProtection="1">
      <alignment horizontal="center" vertical="center"/>
      <protection locked="0"/>
    </xf>
    <xf numFmtId="164" fontId="3" fillId="0" borderId="22" xfId="1" applyNumberFormat="1" applyFont="1" applyFill="1" applyBorder="1" applyAlignment="1" applyProtection="1">
      <alignment vertical="center"/>
      <protection locked="0"/>
    </xf>
    <xf numFmtId="0" fontId="3" fillId="0" borderId="0" xfId="1" applyFont="1" applyFill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1" applyNumberFormat="1" applyFont="1" applyFill="1" applyBorder="1" applyAlignment="1" applyProtection="1">
      <alignment horizontal="left" vertical="center"/>
      <protection locked="0"/>
    </xf>
    <xf numFmtId="49" fontId="3" fillId="0" borderId="5" xfId="1" applyNumberFormat="1" applyFont="1" applyFill="1" applyBorder="1" applyAlignment="1" applyProtection="1">
      <alignment horizontal="left" vertical="center"/>
      <protection locked="0"/>
    </xf>
    <xf numFmtId="0" fontId="3" fillId="0" borderId="0" xfId="1" applyFont="1" applyAlignment="1">
      <alignment horizontal="left" wrapText="1"/>
    </xf>
    <xf numFmtId="1" fontId="3" fillId="0" borderId="1" xfId="0" applyNumberFormat="1" applyFont="1" applyFill="1" applyBorder="1" applyAlignment="1">
      <alignment vertical="center" wrapText="1"/>
    </xf>
    <xf numFmtId="1" fontId="3" fillId="0" borderId="10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vertical="center" wrapText="1"/>
    </xf>
    <xf numFmtId="0" fontId="3" fillId="0" borderId="0" xfId="1" applyFont="1" applyBorder="1" applyAlignment="1">
      <alignment horizontal="left" vertical="center"/>
    </xf>
    <xf numFmtId="0" fontId="3" fillId="0" borderId="0" xfId="1" applyFont="1" applyFill="1" applyAlignment="1" applyProtection="1">
      <alignment vertical="center" wrapText="1"/>
      <protection locked="0"/>
    </xf>
    <xf numFmtId="0" fontId="3" fillId="0" borderId="0" xfId="0" applyFont="1" applyAlignment="1">
      <alignment vertical="center" wrapText="1"/>
    </xf>
    <xf numFmtId="49" fontId="3" fillId="0" borderId="10" xfId="1" applyNumberFormat="1" applyFont="1" applyFill="1" applyBorder="1" applyAlignment="1" applyProtection="1">
      <alignment horizontal="left" vertical="center"/>
      <protection locked="0"/>
    </xf>
    <xf numFmtId="49" fontId="3" fillId="0" borderId="6" xfId="1" applyNumberFormat="1" applyFont="1" applyFill="1" applyBorder="1" applyAlignment="1" applyProtection="1">
      <alignment horizontal="left" vertical="center" wrapText="1"/>
      <protection locked="0"/>
    </xf>
    <xf numFmtId="49" fontId="3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NumberFormat="1" applyFont="1" applyFill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49" fontId="8" fillId="0" borderId="2" xfId="1" applyNumberFormat="1" applyFont="1" applyFill="1" applyBorder="1" applyAlignment="1" applyProtection="1">
      <alignment horizontal="right" vertical="center"/>
      <protection locked="0"/>
    </xf>
    <xf numFmtId="0" fontId="8" fillId="0" borderId="4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49" fontId="8" fillId="0" borderId="4" xfId="1" applyNumberFormat="1" applyFont="1" applyFill="1" applyBorder="1" applyAlignment="1" applyProtection="1">
      <alignment horizontal="right" vertical="center"/>
      <protection locked="0"/>
    </xf>
    <xf numFmtId="49" fontId="8" fillId="0" borderId="3" xfId="1" applyNumberFormat="1" applyFont="1" applyFill="1" applyBorder="1" applyAlignment="1" applyProtection="1">
      <alignment horizontal="right" vertical="center"/>
      <protection locked="0"/>
    </xf>
    <xf numFmtId="49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49" fontId="3" fillId="0" borderId="5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/>
    <xf numFmtId="0" fontId="4" fillId="0" borderId="0" xfId="1" applyNumberFormat="1" applyFont="1" applyFill="1" applyBorder="1" applyAlignment="1" applyProtection="1">
      <alignment horizontal="center" vertical="top" wrapText="1"/>
      <protection locked="0"/>
    </xf>
    <xf numFmtId="0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" xfId="1" applyNumberFormat="1" applyFont="1" applyFill="1" applyBorder="1" applyAlignment="1" applyProtection="1">
      <alignment horizontal="center" vertical="center"/>
      <protection locked="0"/>
    </xf>
    <xf numFmtId="165" fontId="3" fillId="0" borderId="4" xfId="1" applyNumberFormat="1" applyFont="1" applyFill="1" applyBorder="1" applyAlignment="1" applyProtection="1">
      <alignment horizontal="center" vertical="center"/>
      <protection locked="0"/>
    </xf>
    <xf numFmtId="165" fontId="3" fillId="0" borderId="3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top" wrapText="1"/>
    </xf>
    <xf numFmtId="0" fontId="7" fillId="0" borderId="20" xfId="1" applyNumberFormat="1" applyFont="1" applyFill="1" applyBorder="1" applyAlignment="1" applyProtection="1">
      <alignment horizontal="center" vertical="top"/>
      <protection locked="0"/>
    </xf>
    <xf numFmtId="0" fontId="4" fillId="0" borderId="20" xfId="1" applyNumberFormat="1" applyFont="1" applyFill="1" applyBorder="1" applyAlignment="1" applyProtection="1">
      <alignment horizontal="center" vertical="top"/>
      <protection locked="0"/>
    </xf>
    <xf numFmtId="0" fontId="3" fillId="0" borderId="20" xfId="0" applyFont="1" applyBorder="1" applyAlignment="1">
      <alignment horizontal="center" wrapText="1"/>
    </xf>
    <xf numFmtId="0" fontId="3" fillId="0" borderId="20" xfId="0" applyFont="1" applyBorder="1" applyAlignment="1">
      <alignment horizontal="center" vertical="top" wrapText="1"/>
    </xf>
    <xf numFmtId="0" fontId="4" fillId="0" borderId="0" xfId="1" applyNumberFormat="1" applyFont="1" applyFill="1" applyBorder="1" applyAlignment="1" applyProtection="1">
      <alignment horizontal="center" vertical="top"/>
      <protection locked="0"/>
    </xf>
    <xf numFmtId="0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top"/>
      <protection locked="0"/>
    </xf>
    <xf numFmtId="0" fontId="3" fillId="0" borderId="0" xfId="1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3" fillId="0" borderId="20" xfId="0" applyFont="1" applyBorder="1" applyAlignment="1">
      <alignment wrapText="1"/>
    </xf>
    <xf numFmtId="0" fontId="3" fillId="0" borderId="0" xfId="0" applyFont="1" applyAlignment="1">
      <alignment vertical="top" wrapText="1"/>
    </xf>
    <xf numFmtId="0" fontId="3" fillId="0" borderId="6" xfId="1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wrapText="1"/>
    </xf>
    <xf numFmtId="0" fontId="3" fillId="0" borderId="0" xfId="1" applyFont="1" applyFill="1" applyAlignment="1" applyProtection="1">
      <alignment vertical="top"/>
      <protection locked="0"/>
    </xf>
    <xf numFmtId="0" fontId="3" fillId="0" borderId="0" xfId="0" applyFont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center" wrapText="1"/>
    </xf>
  </cellXfs>
  <cellStyles count="9">
    <cellStyle name="Обычный" xfId="0" builtinId="0"/>
    <cellStyle name="Обычный 2" xfId="2"/>
    <cellStyle name="Стиль 1" xfId="3"/>
    <cellStyle name="Стиль 2" xfId="4"/>
    <cellStyle name="Стиль 3" xfId="5"/>
    <cellStyle name="Стиль 4" xfId="6"/>
    <cellStyle name="Стиль 5" xfId="7"/>
    <cellStyle name="Стиль 6" xfId="8"/>
    <cellStyle name="Финансовый [0]_Копия CAU83JUD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9"/>
  <sheetViews>
    <sheetView showGridLines="0" tabSelected="1" view="pageBreakPreview" topLeftCell="B1" zoomScaleNormal="100" zoomScaleSheetLayoutView="100" workbookViewId="0">
      <selection activeCell="B5" sqref="B5:B6"/>
    </sheetView>
  </sheetViews>
  <sheetFormatPr defaultColWidth="9.140625" defaultRowHeight="12.75"/>
  <cols>
    <col min="1" max="1" width="16.42578125" style="1" hidden="1" customWidth="1"/>
    <col min="2" max="2" width="50.7109375" style="1" customWidth="1"/>
    <col min="3" max="3" width="43.42578125" style="1" customWidth="1"/>
    <col min="4" max="4" width="21.42578125" style="1" customWidth="1"/>
    <col min="5" max="5" width="19.42578125" style="1" customWidth="1"/>
    <col min="6" max="9" width="9.7109375" style="1" customWidth="1"/>
    <col min="10" max="16384" width="9.140625" style="1"/>
  </cols>
  <sheetData>
    <row r="1" spans="1:13">
      <c r="B1" s="2"/>
      <c r="C1" s="2"/>
      <c r="D1" s="2"/>
      <c r="E1" s="2"/>
      <c r="F1" s="2"/>
      <c r="G1" s="2"/>
      <c r="H1" s="2"/>
      <c r="I1" s="25" t="s">
        <v>0</v>
      </c>
      <c r="J1" s="2"/>
      <c r="K1" s="2"/>
      <c r="L1" s="2"/>
      <c r="M1" s="3"/>
    </row>
    <row r="2" spans="1:13" ht="15.75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2"/>
      <c r="K2" s="2"/>
      <c r="L2" s="2"/>
      <c r="M2" s="3"/>
    </row>
    <row r="3" spans="1:13" ht="15.75">
      <c r="B3" s="19" t="s">
        <v>44</v>
      </c>
      <c r="C3" s="116" t="s">
        <v>75</v>
      </c>
      <c r="D3" s="117"/>
      <c r="E3" s="117"/>
      <c r="F3" s="2"/>
      <c r="G3" s="2"/>
      <c r="H3" s="2"/>
      <c r="I3" s="7"/>
      <c r="J3" s="2"/>
      <c r="K3" s="2"/>
      <c r="L3" s="2"/>
      <c r="M3" s="3"/>
    </row>
    <row r="4" spans="1:13">
      <c r="A4" s="16"/>
      <c r="B4" s="16"/>
      <c r="C4" s="16"/>
      <c r="D4" s="16"/>
      <c r="E4" s="8"/>
      <c r="F4" s="8"/>
      <c r="G4" s="8"/>
      <c r="H4" s="8"/>
      <c r="I4" s="8"/>
    </row>
    <row r="5" spans="1:13" ht="31.5" customHeight="1">
      <c r="A5" s="118" t="s">
        <v>2</v>
      </c>
      <c r="B5" s="118" t="s">
        <v>3</v>
      </c>
      <c r="C5" s="118" t="s">
        <v>190</v>
      </c>
      <c r="D5" s="118" t="s">
        <v>4</v>
      </c>
      <c r="E5" s="118"/>
      <c r="F5" s="118" t="s">
        <v>5</v>
      </c>
      <c r="G5" s="118"/>
      <c r="H5" s="118"/>
      <c r="I5" s="119"/>
    </row>
    <row r="6" spans="1:13" ht="25.5">
      <c r="A6" s="119"/>
      <c r="B6" s="119"/>
      <c r="C6" s="119"/>
      <c r="D6" s="9" t="s">
        <v>6</v>
      </c>
      <c r="E6" s="9" t="s">
        <v>7</v>
      </c>
      <c r="F6" s="56" t="s">
        <v>8</v>
      </c>
      <c r="G6" s="56" t="s">
        <v>9</v>
      </c>
      <c r="H6" s="56" t="s">
        <v>45</v>
      </c>
      <c r="I6" s="56" t="s">
        <v>93</v>
      </c>
    </row>
    <row r="7" spans="1:13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</row>
    <row r="8" spans="1:13">
      <c r="A8" s="104"/>
      <c r="B8" s="101" t="s">
        <v>10</v>
      </c>
      <c r="C8" s="4"/>
      <c r="D8" s="4"/>
      <c r="E8" s="10"/>
      <c r="F8" s="22"/>
      <c r="G8" s="22"/>
      <c r="H8" s="22"/>
      <c r="I8" s="22"/>
    </row>
    <row r="9" spans="1:13">
      <c r="A9" s="105"/>
      <c r="B9" s="102"/>
      <c r="C9" s="5"/>
      <c r="D9" s="5"/>
      <c r="E9" s="11"/>
      <c r="F9" s="23"/>
      <c r="G9" s="23"/>
      <c r="H9" s="23"/>
      <c r="I9" s="23"/>
    </row>
    <row r="10" spans="1:13" ht="51">
      <c r="A10" s="88">
        <v>300010</v>
      </c>
      <c r="B10" s="86" t="s">
        <v>95</v>
      </c>
      <c r="C10" s="86" t="s">
        <v>52</v>
      </c>
      <c r="D10" s="86" t="s">
        <v>78</v>
      </c>
      <c r="E10" s="20" t="s">
        <v>60</v>
      </c>
      <c r="F10" s="21">
        <v>10</v>
      </c>
      <c r="G10" s="21">
        <v>8</v>
      </c>
      <c r="H10" s="21">
        <v>8</v>
      </c>
      <c r="I10" s="21">
        <v>8</v>
      </c>
    </row>
    <row r="11" spans="1:13" ht="51">
      <c r="A11" s="88">
        <v>300010</v>
      </c>
      <c r="B11" s="86" t="s">
        <v>96</v>
      </c>
      <c r="C11" s="86" t="s">
        <v>52</v>
      </c>
      <c r="D11" s="86" t="s">
        <v>78</v>
      </c>
      <c r="E11" s="20" t="s">
        <v>60</v>
      </c>
      <c r="F11" s="21">
        <v>1</v>
      </c>
      <c r="G11" s="21">
        <v>2</v>
      </c>
      <c r="H11" s="21">
        <v>2</v>
      </c>
      <c r="I11" s="21">
        <v>2</v>
      </c>
    </row>
    <row r="12" spans="1:13" ht="51">
      <c r="A12" s="88">
        <v>300010</v>
      </c>
      <c r="B12" s="86" t="s">
        <v>97</v>
      </c>
      <c r="C12" s="86" t="s">
        <v>52</v>
      </c>
      <c r="D12" s="86" t="s">
        <v>78</v>
      </c>
      <c r="E12" s="20" t="s">
        <v>60</v>
      </c>
      <c r="F12" s="21">
        <v>1</v>
      </c>
      <c r="G12" s="21">
        <v>1</v>
      </c>
      <c r="H12" s="21">
        <v>1</v>
      </c>
      <c r="I12" s="21">
        <v>1</v>
      </c>
    </row>
    <row r="13" spans="1:13" ht="51">
      <c r="A13" s="88">
        <v>300010</v>
      </c>
      <c r="B13" s="86" t="s">
        <v>98</v>
      </c>
      <c r="C13" s="86" t="s">
        <v>52</v>
      </c>
      <c r="D13" s="86" t="s">
        <v>78</v>
      </c>
      <c r="E13" s="20" t="s">
        <v>60</v>
      </c>
      <c r="F13" s="21">
        <v>15</v>
      </c>
      <c r="G13" s="21">
        <v>12</v>
      </c>
      <c r="H13" s="21">
        <v>12</v>
      </c>
      <c r="I13" s="21">
        <v>12</v>
      </c>
    </row>
    <row r="14" spans="1:13" ht="51">
      <c r="A14" s="88">
        <v>300010</v>
      </c>
      <c r="B14" s="86" t="s">
        <v>99</v>
      </c>
      <c r="C14" s="86" t="s">
        <v>52</v>
      </c>
      <c r="D14" s="86" t="s">
        <v>78</v>
      </c>
      <c r="E14" s="20" t="s">
        <v>60</v>
      </c>
      <c r="F14" s="21">
        <v>10</v>
      </c>
      <c r="G14" s="21">
        <v>9</v>
      </c>
      <c r="H14" s="21">
        <v>9</v>
      </c>
      <c r="I14" s="21">
        <v>9</v>
      </c>
    </row>
    <row r="15" spans="1:13" ht="51">
      <c r="A15" s="88">
        <v>300010</v>
      </c>
      <c r="B15" s="86" t="s">
        <v>100</v>
      </c>
      <c r="C15" s="86" t="s">
        <v>52</v>
      </c>
      <c r="D15" s="86" t="s">
        <v>78</v>
      </c>
      <c r="E15" s="20" t="s">
        <v>60</v>
      </c>
      <c r="F15" s="21">
        <v>2</v>
      </c>
      <c r="G15" s="21">
        <v>2</v>
      </c>
      <c r="H15" s="21">
        <v>2</v>
      </c>
      <c r="I15" s="21">
        <v>2</v>
      </c>
    </row>
    <row r="16" spans="1:13" ht="51">
      <c r="A16" s="88">
        <v>300010</v>
      </c>
      <c r="B16" s="86" t="s">
        <v>101</v>
      </c>
      <c r="C16" s="86" t="s">
        <v>52</v>
      </c>
      <c r="D16" s="86" t="s">
        <v>78</v>
      </c>
      <c r="E16" s="20" t="s">
        <v>60</v>
      </c>
      <c r="F16" s="21">
        <v>3</v>
      </c>
      <c r="G16" s="21">
        <v>0</v>
      </c>
      <c r="H16" s="21">
        <v>0</v>
      </c>
      <c r="I16" s="21">
        <v>0</v>
      </c>
    </row>
    <row r="17" spans="1:9" ht="51">
      <c r="A17" s="88">
        <v>300010</v>
      </c>
      <c r="B17" s="86" t="s">
        <v>188</v>
      </c>
      <c r="C17" s="86" t="s">
        <v>52</v>
      </c>
      <c r="D17" s="86" t="s">
        <v>78</v>
      </c>
      <c r="E17" s="20" t="s">
        <v>60</v>
      </c>
      <c r="F17" s="21">
        <v>0</v>
      </c>
      <c r="G17" s="21">
        <v>2</v>
      </c>
      <c r="H17" s="21">
        <v>2</v>
      </c>
      <c r="I17" s="21">
        <v>2</v>
      </c>
    </row>
    <row r="18" spans="1:9" ht="51">
      <c r="A18" s="88">
        <v>300010</v>
      </c>
      <c r="B18" s="86" t="s">
        <v>102</v>
      </c>
      <c r="C18" s="86" t="s">
        <v>52</v>
      </c>
      <c r="D18" s="86" t="s">
        <v>78</v>
      </c>
      <c r="E18" s="20" t="s">
        <v>60</v>
      </c>
      <c r="F18" s="21">
        <v>4</v>
      </c>
      <c r="G18" s="21">
        <v>6</v>
      </c>
      <c r="H18" s="21">
        <v>8</v>
      </c>
      <c r="I18" s="21">
        <v>8</v>
      </c>
    </row>
    <row r="19" spans="1:9" ht="51">
      <c r="A19" s="88">
        <v>300010</v>
      </c>
      <c r="B19" s="86" t="s">
        <v>103</v>
      </c>
      <c r="C19" s="86" t="s">
        <v>52</v>
      </c>
      <c r="D19" s="86" t="s">
        <v>78</v>
      </c>
      <c r="E19" s="20" t="s">
        <v>60</v>
      </c>
      <c r="F19" s="21">
        <v>3</v>
      </c>
      <c r="G19" s="21">
        <v>3</v>
      </c>
      <c r="H19" s="21">
        <v>4</v>
      </c>
      <c r="I19" s="21">
        <v>4</v>
      </c>
    </row>
    <row r="20" spans="1:9" ht="51">
      <c r="A20" s="88">
        <v>300010</v>
      </c>
      <c r="B20" s="86" t="s">
        <v>104</v>
      </c>
      <c r="C20" s="86" t="s">
        <v>52</v>
      </c>
      <c r="D20" s="86" t="s">
        <v>78</v>
      </c>
      <c r="E20" s="20" t="s">
        <v>60</v>
      </c>
      <c r="F20" s="21">
        <v>3</v>
      </c>
      <c r="G20" s="21">
        <v>3</v>
      </c>
      <c r="H20" s="21">
        <v>3</v>
      </c>
      <c r="I20" s="21">
        <v>3</v>
      </c>
    </row>
    <row r="21" spans="1:9" ht="51">
      <c r="A21" s="88">
        <v>300010</v>
      </c>
      <c r="B21" s="86" t="s">
        <v>105</v>
      </c>
      <c r="C21" s="86" t="s">
        <v>52</v>
      </c>
      <c r="D21" s="86" t="s">
        <v>78</v>
      </c>
      <c r="E21" s="20" t="s">
        <v>60</v>
      </c>
      <c r="F21" s="21">
        <v>3</v>
      </c>
      <c r="G21" s="21">
        <v>4</v>
      </c>
      <c r="H21" s="21">
        <v>4</v>
      </c>
      <c r="I21" s="21">
        <v>4</v>
      </c>
    </row>
    <row r="22" spans="1:9" ht="51">
      <c r="A22" s="88">
        <v>300010</v>
      </c>
      <c r="B22" s="86" t="s">
        <v>106</v>
      </c>
      <c r="C22" s="86" t="s">
        <v>52</v>
      </c>
      <c r="D22" s="86" t="s">
        <v>78</v>
      </c>
      <c r="E22" s="20" t="s">
        <v>60</v>
      </c>
      <c r="F22" s="21">
        <v>41</v>
      </c>
      <c r="G22" s="21">
        <v>12</v>
      </c>
      <c r="H22" s="21">
        <v>12</v>
      </c>
      <c r="I22" s="21">
        <v>12</v>
      </c>
    </row>
    <row r="23" spans="1:9" ht="51">
      <c r="A23" s="88">
        <v>300010</v>
      </c>
      <c r="B23" s="86" t="s">
        <v>107</v>
      </c>
      <c r="C23" s="86" t="s">
        <v>52</v>
      </c>
      <c r="D23" s="86" t="s">
        <v>78</v>
      </c>
      <c r="E23" s="20" t="s">
        <v>60</v>
      </c>
      <c r="F23" s="21">
        <v>26</v>
      </c>
      <c r="G23" s="21">
        <v>3</v>
      </c>
      <c r="H23" s="21">
        <v>3</v>
      </c>
      <c r="I23" s="21">
        <v>3</v>
      </c>
    </row>
    <row r="24" spans="1:9" ht="51">
      <c r="A24" s="88">
        <v>300010</v>
      </c>
      <c r="B24" s="86" t="s">
        <v>108</v>
      </c>
      <c r="C24" s="86" t="s">
        <v>52</v>
      </c>
      <c r="D24" s="86" t="s">
        <v>78</v>
      </c>
      <c r="E24" s="20" t="s">
        <v>60</v>
      </c>
      <c r="F24" s="21">
        <v>2</v>
      </c>
      <c r="G24" s="21">
        <v>1</v>
      </c>
      <c r="H24" s="21">
        <v>1</v>
      </c>
      <c r="I24" s="21">
        <v>1</v>
      </c>
    </row>
    <row r="25" spans="1:9" ht="51">
      <c r="A25" s="88">
        <v>300010</v>
      </c>
      <c r="B25" s="86" t="s">
        <v>109</v>
      </c>
      <c r="C25" s="86" t="s">
        <v>52</v>
      </c>
      <c r="D25" s="86" t="s">
        <v>78</v>
      </c>
      <c r="E25" s="20" t="s">
        <v>60</v>
      </c>
      <c r="F25" s="21">
        <v>2</v>
      </c>
      <c r="G25" s="21">
        <v>4</v>
      </c>
      <c r="H25" s="21">
        <v>4</v>
      </c>
      <c r="I25" s="21">
        <v>4</v>
      </c>
    </row>
    <row r="26" spans="1:9" ht="51">
      <c r="A26" s="88">
        <v>300010</v>
      </c>
      <c r="B26" s="86" t="s">
        <v>110</v>
      </c>
      <c r="C26" s="86" t="s">
        <v>52</v>
      </c>
      <c r="D26" s="86" t="s">
        <v>78</v>
      </c>
      <c r="E26" s="20" t="s">
        <v>60</v>
      </c>
      <c r="F26" s="21">
        <v>3</v>
      </c>
      <c r="G26" s="21">
        <v>1</v>
      </c>
      <c r="H26" s="21">
        <v>2</v>
      </c>
      <c r="I26" s="21">
        <v>2</v>
      </c>
    </row>
    <row r="27" spans="1:9" ht="51">
      <c r="A27" s="88">
        <v>300010</v>
      </c>
      <c r="B27" s="86" t="s">
        <v>111</v>
      </c>
      <c r="C27" s="86" t="s">
        <v>52</v>
      </c>
      <c r="D27" s="86" t="s">
        <v>78</v>
      </c>
      <c r="E27" s="20" t="s">
        <v>60</v>
      </c>
      <c r="F27" s="21">
        <v>12</v>
      </c>
      <c r="G27" s="21">
        <v>0</v>
      </c>
      <c r="H27" s="21">
        <v>0</v>
      </c>
      <c r="I27" s="21">
        <v>0</v>
      </c>
    </row>
    <row r="28" spans="1:9" ht="51">
      <c r="A28" s="88">
        <v>300010</v>
      </c>
      <c r="B28" s="86" t="s">
        <v>112</v>
      </c>
      <c r="C28" s="86" t="s">
        <v>52</v>
      </c>
      <c r="D28" s="86" t="s">
        <v>78</v>
      </c>
      <c r="E28" s="20" t="s">
        <v>60</v>
      </c>
      <c r="F28" s="21">
        <v>2</v>
      </c>
      <c r="G28" s="21">
        <v>2</v>
      </c>
      <c r="H28" s="21">
        <v>2</v>
      </c>
      <c r="I28" s="21">
        <v>2</v>
      </c>
    </row>
    <row r="29" spans="1:9" ht="51">
      <c r="A29" s="88">
        <v>300010</v>
      </c>
      <c r="B29" s="86" t="s">
        <v>113</v>
      </c>
      <c r="C29" s="86" t="s">
        <v>52</v>
      </c>
      <c r="D29" s="86" t="s">
        <v>78</v>
      </c>
      <c r="E29" s="20" t="s">
        <v>60</v>
      </c>
      <c r="F29" s="21">
        <v>1</v>
      </c>
      <c r="G29" s="21">
        <v>11</v>
      </c>
      <c r="H29" s="21">
        <v>11</v>
      </c>
      <c r="I29" s="21">
        <v>11</v>
      </c>
    </row>
    <row r="30" spans="1:9" ht="51">
      <c r="A30" s="88">
        <v>300010</v>
      </c>
      <c r="B30" s="86" t="s">
        <v>114</v>
      </c>
      <c r="C30" s="86" t="s">
        <v>52</v>
      </c>
      <c r="D30" s="86" t="s">
        <v>78</v>
      </c>
      <c r="E30" s="20" t="s">
        <v>60</v>
      </c>
      <c r="F30" s="21">
        <v>1</v>
      </c>
      <c r="G30" s="21">
        <v>6</v>
      </c>
      <c r="H30" s="21">
        <v>8</v>
      </c>
      <c r="I30" s="21">
        <v>8</v>
      </c>
    </row>
    <row r="31" spans="1:9" ht="51">
      <c r="A31" s="88">
        <v>300010</v>
      </c>
      <c r="B31" s="86" t="s">
        <v>115</v>
      </c>
      <c r="C31" s="86" t="s">
        <v>52</v>
      </c>
      <c r="D31" s="86" t="s">
        <v>78</v>
      </c>
      <c r="E31" s="20" t="s">
        <v>60</v>
      </c>
      <c r="F31" s="21">
        <v>9</v>
      </c>
      <c r="G31" s="21">
        <v>7</v>
      </c>
      <c r="H31" s="21">
        <v>8</v>
      </c>
      <c r="I31" s="21">
        <v>8</v>
      </c>
    </row>
    <row r="32" spans="1:9" ht="51">
      <c r="A32" s="88">
        <v>300010</v>
      </c>
      <c r="B32" s="86" t="s">
        <v>116</v>
      </c>
      <c r="C32" s="86" t="s">
        <v>52</v>
      </c>
      <c r="D32" s="86" t="s">
        <v>78</v>
      </c>
      <c r="E32" s="20" t="s">
        <v>60</v>
      </c>
      <c r="F32" s="21">
        <v>13</v>
      </c>
      <c r="G32" s="21">
        <v>8</v>
      </c>
      <c r="H32" s="21">
        <v>8</v>
      </c>
      <c r="I32" s="21">
        <v>8</v>
      </c>
    </row>
    <row r="33" spans="1:9" ht="51">
      <c r="A33" s="88">
        <v>300010</v>
      </c>
      <c r="B33" s="86" t="s">
        <v>117</v>
      </c>
      <c r="C33" s="86" t="s">
        <v>52</v>
      </c>
      <c r="D33" s="86" t="s">
        <v>78</v>
      </c>
      <c r="E33" s="20" t="s">
        <v>60</v>
      </c>
      <c r="F33" s="21">
        <v>1</v>
      </c>
      <c r="G33" s="21">
        <v>2</v>
      </c>
      <c r="H33" s="21">
        <v>2</v>
      </c>
      <c r="I33" s="21">
        <v>2</v>
      </c>
    </row>
    <row r="34" spans="1:9" ht="51">
      <c r="A34" s="88">
        <v>300010</v>
      </c>
      <c r="B34" s="86" t="s">
        <v>118</v>
      </c>
      <c r="C34" s="86" t="s">
        <v>52</v>
      </c>
      <c r="D34" s="86" t="s">
        <v>78</v>
      </c>
      <c r="E34" s="20" t="s">
        <v>60</v>
      </c>
      <c r="F34" s="21">
        <v>5</v>
      </c>
      <c r="G34" s="21">
        <v>5</v>
      </c>
      <c r="H34" s="21">
        <v>5</v>
      </c>
      <c r="I34" s="21">
        <v>5</v>
      </c>
    </row>
    <row r="35" spans="1:9" ht="51">
      <c r="A35" s="88">
        <v>300010</v>
      </c>
      <c r="B35" s="86" t="s">
        <v>119</v>
      </c>
      <c r="C35" s="86" t="s">
        <v>52</v>
      </c>
      <c r="D35" s="86" t="s">
        <v>78</v>
      </c>
      <c r="E35" s="20" t="s">
        <v>60</v>
      </c>
      <c r="F35" s="21">
        <v>180</v>
      </c>
      <c r="G35" s="21">
        <v>140</v>
      </c>
      <c r="H35" s="21">
        <v>140</v>
      </c>
      <c r="I35" s="21">
        <v>140</v>
      </c>
    </row>
    <row r="36" spans="1:9" ht="51">
      <c r="A36" s="88">
        <v>300010</v>
      </c>
      <c r="B36" s="86" t="s">
        <v>120</v>
      </c>
      <c r="C36" s="86" t="s">
        <v>52</v>
      </c>
      <c r="D36" s="86" t="s">
        <v>78</v>
      </c>
      <c r="E36" s="20" t="s">
        <v>60</v>
      </c>
      <c r="F36" s="21">
        <v>19</v>
      </c>
      <c r="G36" s="21">
        <v>13</v>
      </c>
      <c r="H36" s="21">
        <v>14</v>
      </c>
      <c r="I36" s="21">
        <v>14</v>
      </c>
    </row>
    <row r="37" spans="1:9" ht="51">
      <c r="A37" s="88">
        <v>300010</v>
      </c>
      <c r="B37" s="86" t="s">
        <v>121</v>
      </c>
      <c r="C37" s="86" t="s">
        <v>52</v>
      </c>
      <c r="D37" s="86" t="s">
        <v>78</v>
      </c>
      <c r="E37" s="20" t="s">
        <v>60</v>
      </c>
      <c r="F37" s="21">
        <v>14</v>
      </c>
      <c r="G37" s="21">
        <v>8</v>
      </c>
      <c r="H37" s="21">
        <v>8</v>
      </c>
      <c r="I37" s="21">
        <v>8</v>
      </c>
    </row>
    <row r="38" spans="1:9" ht="51">
      <c r="A38" s="88">
        <v>300010</v>
      </c>
      <c r="B38" s="86" t="s">
        <v>122</v>
      </c>
      <c r="C38" s="86" t="s">
        <v>52</v>
      </c>
      <c r="D38" s="86" t="s">
        <v>78</v>
      </c>
      <c r="E38" s="20" t="s">
        <v>60</v>
      </c>
      <c r="F38" s="21">
        <v>1</v>
      </c>
      <c r="G38" s="21">
        <v>0</v>
      </c>
      <c r="H38" s="21">
        <v>0</v>
      </c>
      <c r="I38" s="21">
        <v>0</v>
      </c>
    </row>
    <row r="39" spans="1:9" ht="51">
      <c r="A39" s="88">
        <v>300010</v>
      </c>
      <c r="B39" s="86" t="s">
        <v>123</v>
      </c>
      <c r="C39" s="86" t="s">
        <v>52</v>
      </c>
      <c r="D39" s="86" t="s">
        <v>78</v>
      </c>
      <c r="E39" s="20" t="s">
        <v>60</v>
      </c>
      <c r="F39" s="21">
        <v>9</v>
      </c>
      <c r="G39" s="21">
        <v>12</v>
      </c>
      <c r="H39" s="21">
        <v>12</v>
      </c>
      <c r="I39" s="21">
        <v>12</v>
      </c>
    </row>
    <row r="40" spans="1:9" ht="57.75" customHeight="1">
      <c r="A40" s="88">
        <v>300010</v>
      </c>
      <c r="B40" s="86" t="s">
        <v>124</v>
      </c>
      <c r="C40" s="86" t="s">
        <v>52</v>
      </c>
      <c r="D40" s="86" t="s">
        <v>78</v>
      </c>
      <c r="E40" s="20" t="s">
        <v>60</v>
      </c>
      <c r="F40" s="21">
        <v>2</v>
      </c>
      <c r="G40" s="21">
        <v>2</v>
      </c>
      <c r="H40" s="21">
        <v>3</v>
      </c>
      <c r="I40" s="21">
        <v>3</v>
      </c>
    </row>
    <row r="41" spans="1:9" ht="51">
      <c r="A41" s="88">
        <v>300010</v>
      </c>
      <c r="B41" s="86" t="s">
        <v>125</v>
      </c>
      <c r="C41" s="86" t="s">
        <v>52</v>
      </c>
      <c r="D41" s="86" t="s">
        <v>78</v>
      </c>
      <c r="E41" s="20" t="s">
        <v>60</v>
      </c>
      <c r="F41" s="21">
        <v>13</v>
      </c>
      <c r="G41" s="21">
        <v>13</v>
      </c>
      <c r="H41" s="21">
        <v>13</v>
      </c>
      <c r="I41" s="21">
        <v>13</v>
      </c>
    </row>
    <row r="42" spans="1:9" ht="55.5" customHeight="1">
      <c r="A42" s="88">
        <v>300010</v>
      </c>
      <c r="B42" s="86" t="s">
        <v>126</v>
      </c>
      <c r="C42" s="86" t="s">
        <v>52</v>
      </c>
      <c r="D42" s="86" t="s">
        <v>78</v>
      </c>
      <c r="E42" s="20" t="s">
        <v>60</v>
      </c>
      <c r="F42" s="21">
        <v>3</v>
      </c>
      <c r="G42" s="21">
        <v>0</v>
      </c>
      <c r="H42" s="21">
        <v>0</v>
      </c>
      <c r="I42" s="21">
        <v>0</v>
      </c>
    </row>
    <row r="43" spans="1:9" ht="56.25" customHeight="1">
      <c r="A43" s="88">
        <v>300010</v>
      </c>
      <c r="B43" s="86" t="s">
        <v>127</v>
      </c>
      <c r="C43" s="86" t="s">
        <v>52</v>
      </c>
      <c r="D43" s="86" t="s">
        <v>78</v>
      </c>
      <c r="E43" s="20" t="s">
        <v>60</v>
      </c>
      <c r="F43" s="21">
        <v>10</v>
      </c>
      <c r="G43" s="21">
        <v>7</v>
      </c>
      <c r="H43" s="21">
        <v>7</v>
      </c>
      <c r="I43" s="21">
        <v>7</v>
      </c>
    </row>
    <row r="44" spans="1:9" ht="51">
      <c r="A44" s="88">
        <v>300010</v>
      </c>
      <c r="B44" s="86" t="s">
        <v>128</v>
      </c>
      <c r="C44" s="86" t="s">
        <v>52</v>
      </c>
      <c r="D44" s="86" t="s">
        <v>78</v>
      </c>
      <c r="E44" s="20" t="s">
        <v>60</v>
      </c>
      <c r="F44" s="21">
        <v>9</v>
      </c>
      <c r="G44" s="21">
        <v>3</v>
      </c>
      <c r="H44" s="21">
        <v>3</v>
      </c>
      <c r="I44" s="21">
        <v>3</v>
      </c>
    </row>
    <row r="45" spans="1:9" ht="51">
      <c r="A45" s="88">
        <v>300010</v>
      </c>
      <c r="B45" s="86" t="s">
        <v>129</v>
      </c>
      <c r="C45" s="86" t="s">
        <v>52</v>
      </c>
      <c r="D45" s="86" t="s">
        <v>78</v>
      </c>
      <c r="E45" s="20" t="s">
        <v>60</v>
      </c>
      <c r="F45" s="21">
        <v>1</v>
      </c>
      <c r="G45" s="21">
        <v>0</v>
      </c>
      <c r="H45" s="21">
        <v>0</v>
      </c>
      <c r="I45" s="21">
        <v>0</v>
      </c>
    </row>
    <row r="46" spans="1:9" ht="51">
      <c r="A46" s="88">
        <v>300010</v>
      </c>
      <c r="B46" s="86" t="s">
        <v>130</v>
      </c>
      <c r="C46" s="86" t="s">
        <v>52</v>
      </c>
      <c r="D46" s="86" t="s">
        <v>78</v>
      </c>
      <c r="E46" s="20" t="s">
        <v>60</v>
      </c>
      <c r="F46" s="21">
        <v>108</v>
      </c>
      <c r="G46" s="21">
        <v>26</v>
      </c>
      <c r="H46" s="21">
        <v>26</v>
      </c>
      <c r="I46" s="21">
        <v>26</v>
      </c>
    </row>
    <row r="47" spans="1:9" ht="51">
      <c r="A47" s="88">
        <v>300010</v>
      </c>
      <c r="B47" s="86" t="s">
        <v>131</v>
      </c>
      <c r="C47" s="86" t="s">
        <v>52</v>
      </c>
      <c r="D47" s="86" t="s">
        <v>78</v>
      </c>
      <c r="E47" s="20" t="s">
        <v>60</v>
      </c>
      <c r="F47" s="21">
        <v>20</v>
      </c>
      <c r="G47" s="21">
        <v>10</v>
      </c>
      <c r="H47" s="21">
        <v>10</v>
      </c>
      <c r="I47" s="21">
        <v>10</v>
      </c>
    </row>
    <row r="48" spans="1:9" ht="51">
      <c r="A48" s="88">
        <v>300010</v>
      </c>
      <c r="B48" s="86" t="s">
        <v>132</v>
      </c>
      <c r="C48" s="86" t="s">
        <v>52</v>
      </c>
      <c r="D48" s="86" t="s">
        <v>78</v>
      </c>
      <c r="E48" s="20" t="s">
        <v>60</v>
      </c>
      <c r="F48" s="21">
        <v>11</v>
      </c>
      <c r="G48" s="21">
        <v>4</v>
      </c>
      <c r="H48" s="21">
        <v>4</v>
      </c>
      <c r="I48" s="21">
        <v>4</v>
      </c>
    </row>
    <row r="49" spans="1:9" ht="51">
      <c r="A49" s="88">
        <v>300010</v>
      </c>
      <c r="B49" s="86" t="s">
        <v>133</v>
      </c>
      <c r="C49" s="86" t="s">
        <v>52</v>
      </c>
      <c r="D49" s="86" t="s">
        <v>78</v>
      </c>
      <c r="E49" s="20" t="s">
        <v>60</v>
      </c>
      <c r="F49" s="21">
        <v>9</v>
      </c>
      <c r="G49" s="21">
        <v>0</v>
      </c>
      <c r="H49" s="21">
        <v>0</v>
      </c>
      <c r="I49" s="21">
        <v>0</v>
      </c>
    </row>
    <row r="50" spans="1:9" ht="51">
      <c r="A50" s="88">
        <v>300010</v>
      </c>
      <c r="B50" s="86" t="s">
        <v>134</v>
      </c>
      <c r="C50" s="86" t="s">
        <v>52</v>
      </c>
      <c r="D50" s="86" t="s">
        <v>78</v>
      </c>
      <c r="E50" s="20" t="s">
        <v>60</v>
      </c>
      <c r="F50" s="21">
        <v>1</v>
      </c>
      <c r="G50" s="21">
        <v>1</v>
      </c>
      <c r="H50" s="21">
        <v>4</v>
      </c>
      <c r="I50" s="21">
        <v>4</v>
      </c>
    </row>
    <row r="51" spans="1:9" ht="51">
      <c r="A51" s="88">
        <v>300010</v>
      </c>
      <c r="B51" s="86" t="s">
        <v>135</v>
      </c>
      <c r="C51" s="86" t="s">
        <v>52</v>
      </c>
      <c r="D51" s="86" t="s">
        <v>78</v>
      </c>
      <c r="E51" s="20" t="s">
        <v>60</v>
      </c>
      <c r="F51" s="21">
        <v>11</v>
      </c>
      <c r="G51" s="21">
        <v>0</v>
      </c>
      <c r="H51" s="21">
        <v>0</v>
      </c>
      <c r="I51" s="21">
        <v>0</v>
      </c>
    </row>
    <row r="52" spans="1:9" ht="57.75" customHeight="1">
      <c r="A52" s="88">
        <v>300010</v>
      </c>
      <c r="B52" s="86" t="s">
        <v>136</v>
      </c>
      <c r="C52" s="86" t="s">
        <v>52</v>
      </c>
      <c r="D52" s="86" t="s">
        <v>78</v>
      </c>
      <c r="E52" s="20" t="s">
        <v>60</v>
      </c>
      <c r="F52" s="21">
        <v>1</v>
      </c>
      <c r="G52" s="21">
        <v>0</v>
      </c>
      <c r="H52" s="21">
        <v>0</v>
      </c>
      <c r="I52" s="21">
        <v>0</v>
      </c>
    </row>
    <row r="53" spans="1:9" ht="51">
      <c r="A53" s="88">
        <v>300010</v>
      </c>
      <c r="B53" s="86" t="s">
        <v>76</v>
      </c>
      <c r="C53" s="60" t="s">
        <v>77</v>
      </c>
      <c r="D53" s="54" t="s">
        <v>78</v>
      </c>
      <c r="E53" s="20" t="s">
        <v>60</v>
      </c>
      <c r="F53" s="83">
        <v>60</v>
      </c>
      <c r="G53" s="93">
        <f>F53</f>
        <v>60</v>
      </c>
      <c r="H53" s="93">
        <f t="shared" ref="H53:I53" si="0">G53</f>
        <v>60</v>
      </c>
      <c r="I53" s="93">
        <f t="shared" si="0"/>
        <v>60</v>
      </c>
    </row>
    <row r="54" spans="1:9" ht="51">
      <c r="A54" s="88">
        <v>300010</v>
      </c>
      <c r="B54" s="86" t="s">
        <v>79</v>
      </c>
      <c r="C54" s="60" t="s">
        <v>77</v>
      </c>
      <c r="D54" s="54" t="s">
        <v>78</v>
      </c>
      <c r="E54" s="20" t="s">
        <v>60</v>
      </c>
      <c r="F54" s="83">
        <v>118</v>
      </c>
      <c r="G54" s="93">
        <f t="shared" ref="G54:I59" si="1">F54</f>
        <v>118</v>
      </c>
      <c r="H54" s="93">
        <v>140</v>
      </c>
      <c r="I54" s="93">
        <f t="shared" si="1"/>
        <v>140</v>
      </c>
    </row>
    <row r="55" spans="1:9" ht="51">
      <c r="A55" s="88">
        <v>300010</v>
      </c>
      <c r="B55" s="86" t="s">
        <v>80</v>
      </c>
      <c r="C55" s="60" t="s">
        <v>77</v>
      </c>
      <c r="D55" s="54" t="s">
        <v>78</v>
      </c>
      <c r="E55" s="20" t="s">
        <v>60</v>
      </c>
      <c r="F55" s="83">
        <v>8</v>
      </c>
      <c r="G55" s="93">
        <v>0</v>
      </c>
      <c r="H55" s="93">
        <f t="shared" si="1"/>
        <v>0</v>
      </c>
      <c r="I55" s="93">
        <f t="shared" si="1"/>
        <v>0</v>
      </c>
    </row>
    <row r="56" spans="1:9" ht="51">
      <c r="A56" s="88">
        <v>300010</v>
      </c>
      <c r="B56" s="86" t="s">
        <v>81</v>
      </c>
      <c r="C56" s="60" t="s">
        <v>77</v>
      </c>
      <c r="D56" s="54" t="s">
        <v>78</v>
      </c>
      <c r="E56" s="20" t="s">
        <v>60</v>
      </c>
      <c r="F56" s="83">
        <v>6</v>
      </c>
      <c r="G56" s="93">
        <v>0</v>
      </c>
      <c r="H56" s="93">
        <f t="shared" si="1"/>
        <v>0</v>
      </c>
      <c r="I56" s="93">
        <f t="shared" si="1"/>
        <v>0</v>
      </c>
    </row>
    <row r="57" spans="1:9" ht="51">
      <c r="A57" s="88">
        <v>300010</v>
      </c>
      <c r="B57" s="86" t="s">
        <v>82</v>
      </c>
      <c r="C57" s="60" t="s">
        <v>77</v>
      </c>
      <c r="D57" s="54" t="s">
        <v>78</v>
      </c>
      <c r="E57" s="20" t="s">
        <v>60</v>
      </c>
      <c r="F57" s="83">
        <v>51</v>
      </c>
      <c r="G57" s="93">
        <f t="shared" si="1"/>
        <v>51</v>
      </c>
      <c r="H57" s="93">
        <v>60</v>
      </c>
      <c r="I57" s="93">
        <f t="shared" si="1"/>
        <v>60</v>
      </c>
    </row>
    <row r="58" spans="1:9" ht="51">
      <c r="A58" s="88">
        <v>300010</v>
      </c>
      <c r="B58" s="86" t="s">
        <v>83</v>
      </c>
      <c r="C58" s="60" t="s">
        <v>77</v>
      </c>
      <c r="D58" s="54" t="s">
        <v>78</v>
      </c>
      <c r="E58" s="20" t="s">
        <v>60</v>
      </c>
      <c r="F58" s="83">
        <v>199</v>
      </c>
      <c r="G58" s="93">
        <f t="shared" si="1"/>
        <v>199</v>
      </c>
      <c r="H58" s="93">
        <v>204</v>
      </c>
      <c r="I58" s="93">
        <f t="shared" si="1"/>
        <v>204</v>
      </c>
    </row>
    <row r="59" spans="1:9" ht="51">
      <c r="A59" s="88">
        <v>300010</v>
      </c>
      <c r="B59" s="86" t="s">
        <v>84</v>
      </c>
      <c r="C59" s="60" t="s">
        <v>77</v>
      </c>
      <c r="D59" s="54" t="s">
        <v>78</v>
      </c>
      <c r="E59" s="20" t="s">
        <v>60</v>
      </c>
      <c r="F59" s="83">
        <v>0</v>
      </c>
      <c r="G59" s="93">
        <v>20</v>
      </c>
      <c r="H59" s="93">
        <v>24</v>
      </c>
      <c r="I59" s="93">
        <f t="shared" si="1"/>
        <v>24</v>
      </c>
    </row>
    <row r="60" spans="1:9" ht="56.25" customHeight="1">
      <c r="A60" s="88">
        <v>300020</v>
      </c>
      <c r="B60" s="86" t="s">
        <v>137</v>
      </c>
      <c r="C60" s="86" t="s">
        <v>52</v>
      </c>
      <c r="D60" s="86" t="s">
        <v>78</v>
      </c>
      <c r="E60" s="20" t="s">
        <v>60</v>
      </c>
      <c r="F60" s="21">
        <v>20</v>
      </c>
      <c r="G60" s="21">
        <v>0</v>
      </c>
      <c r="H60" s="21">
        <v>0</v>
      </c>
      <c r="I60" s="21">
        <v>0</v>
      </c>
    </row>
    <row r="61" spans="1:9" ht="56.25" customHeight="1">
      <c r="A61" s="88">
        <v>300020</v>
      </c>
      <c r="B61" s="86" t="s">
        <v>138</v>
      </c>
      <c r="C61" s="86" t="s">
        <v>52</v>
      </c>
      <c r="D61" s="86" t="s">
        <v>78</v>
      </c>
      <c r="E61" s="20" t="s">
        <v>60</v>
      </c>
      <c r="F61" s="21">
        <v>11</v>
      </c>
      <c r="G61" s="21">
        <v>0</v>
      </c>
      <c r="H61" s="21">
        <v>0</v>
      </c>
      <c r="I61" s="21">
        <v>0</v>
      </c>
    </row>
    <row r="62" spans="1:9" ht="56.25" customHeight="1">
      <c r="A62" s="88">
        <v>300020</v>
      </c>
      <c r="B62" s="86" t="s">
        <v>139</v>
      </c>
      <c r="C62" s="86" t="s">
        <v>52</v>
      </c>
      <c r="D62" s="86" t="s">
        <v>78</v>
      </c>
      <c r="E62" s="20" t="s">
        <v>60</v>
      </c>
      <c r="F62" s="21">
        <v>15</v>
      </c>
      <c r="G62" s="21">
        <v>7</v>
      </c>
      <c r="H62" s="21">
        <v>6</v>
      </c>
      <c r="I62" s="21">
        <v>6</v>
      </c>
    </row>
    <row r="63" spans="1:9" ht="56.25" customHeight="1">
      <c r="A63" s="88">
        <v>300020</v>
      </c>
      <c r="B63" s="86" t="s">
        <v>140</v>
      </c>
      <c r="C63" s="86" t="s">
        <v>52</v>
      </c>
      <c r="D63" s="86" t="s">
        <v>78</v>
      </c>
      <c r="E63" s="20" t="s">
        <v>60</v>
      </c>
      <c r="F63" s="21">
        <v>10</v>
      </c>
      <c r="G63" s="21">
        <v>0</v>
      </c>
      <c r="H63" s="21">
        <v>0</v>
      </c>
      <c r="I63" s="21">
        <v>0</v>
      </c>
    </row>
    <row r="64" spans="1:9" ht="56.25" customHeight="1">
      <c r="A64" s="88">
        <v>300020</v>
      </c>
      <c r="B64" s="86" t="s">
        <v>141</v>
      </c>
      <c r="C64" s="86" t="s">
        <v>52</v>
      </c>
      <c r="D64" s="86" t="s">
        <v>78</v>
      </c>
      <c r="E64" s="20" t="s">
        <v>60</v>
      </c>
      <c r="F64" s="21">
        <v>3</v>
      </c>
      <c r="G64" s="21">
        <v>0</v>
      </c>
      <c r="H64" s="21">
        <v>0</v>
      </c>
      <c r="I64" s="21">
        <v>0</v>
      </c>
    </row>
    <row r="65" spans="1:9" ht="56.25" customHeight="1">
      <c r="A65" s="88">
        <v>300020</v>
      </c>
      <c r="B65" s="86" t="s">
        <v>142</v>
      </c>
      <c r="C65" s="86" t="s">
        <v>52</v>
      </c>
      <c r="D65" s="86" t="s">
        <v>78</v>
      </c>
      <c r="E65" s="20" t="s">
        <v>60</v>
      </c>
      <c r="F65" s="21">
        <v>2</v>
      </c>
      <c r="G65" s="21">
        <v>2</v>
      </c>
      <c r="H65" s="21">
        <v>2</v>
      </c>
      <c r="I65" s="21">
        <v>2</v>
      </c>
    </row>
    <row r="66" spans="1:9" ht="56.25" customHeight="1">
      <c r="A66" s="88">
        <v>300030</v>
      </c>
      <c r="B66" s="86" t="s">
        <v>157</v>
      </c>
      <c r="C66" s="60" t="s">
        <v>88</v>
      </c>
      <c r="D66" s="86" t="s">
        <v>78</v>
      </c>
      <c r="E66" s="20" t="s">
        <v>60</v>
      </c>
      <c r="F66" s="87">
        <v>1</v>
      </c>
      <c r="G66" s="87">
        <v>1</v>
      </c>
      <c r="H66" s="87">
        <v>1</v>
      </c>
      <c r="I66" s="87">
        <v>1</v>
      </c>
    </row>
    <row r="67" spans="1:9" ht="51">
      <c r="A67" s="88">
        <v>300030</v>
      </c>
      <c r="B67" s="87" t="s">
        <v>158</v>
      </c>
      <c r="C67" s="60" t="s">
        <v>88</v>
      </c>
      <c r="D67" s="86" t="s">
        <v>78</v>
      </c>
      <c r="E67" s="20" t="s">
        <v>60</v>
      </c>
      <c r="F67" s="87">
        <v>0</v>
      </c>
      <c r="G67" s="87">
        <v>1</v>
      </c>
      <c r="H67" s="87">
        <v>1</v>
      </c>
      <c r="I67" s="87">
        <v>1</v>
      </c>
    </row>
    <row r="68" spans="1:9" ht="51">
      <c r="A68" s="88">
        <v>300030</v>
      </c>
      <c r="B68" s="87" t="s">
        <v>159</v>
      </c>
      <c r="C68" s="60" t="s">
        <v>88</v>
      </c>
      <c r="D68" s="86" t="s">
        <v>78</v>
      </c>
      <c r="E68" s="20" t="s">
        <v>60</v>
      </c>
      <c r="F68" s="87">
        <v>0</v>
      </c>
      <c r="G68" s="87">
        <v>0</v>
      </c>
      <c r="H68" s="87">
        <v>2</v>
      </c>
      <c r="I68" s="87">
        <v>2</v>
      </c>
    </row>
    <row r="69" spans="1:9" ht="51">
      <c r="A69" s="88">
        <v>300030</v>
      </c>
      <c r="B69" s="87" t="s">
        <v>160</v>
      </c>
      <c r="C69" s="86" t="s">
        <v>88</v>
      </c>
      <c r="D69" s="86" t="s">
        <v>78</v>
      </c>
      <c r="E69" s="20" t="s">
        <v>60</v>
      </c>
      <c r="F69" s="87">
        <v>2</v>
      </c>
      <c r="G69" s="87">
        <v>2</v>
      </c>
      <c r="H69" s="87">
        <v>2</v>
      </c>
      <c r="I69" s="87">
        <v>2</v>
      </c>
    </row>
    <row r="70" spans="1:9" ht="51">
      <c r="A70" s="88">
        <v>300030</v>
      </c>
      <c r="B70" s="87" t="s">
        <v>163</v>
      </c>
      <c r="C70" s="60" t="s">
        <v>88</v>
      </c>
      <c r="D70" s="86" t="s">
        <v>78</v>
      </c>
      <c r="E70" s="20" t="s">
        <v>60</v>
      </c>
      <c r="F70" s="21">
        <v>4</v>
      </c>
      <c r="G70" s="21">
        <v>4</v>
      </c>
      <c r="H70" s="21">
        <v>4</v>
      </c>
      <c r="I70" s="21">
        <v>4</v>
      </c>
    </row>
    <row r="71" spans="1:9" ht="51">
      <c r="A71" s="88">
        <v>300030</v>
      </c>
      <c r="B71" s="87" t="s">
        <v>161</v>
      </c>
      <c r="C71" s="60" t="s">
        <v>88</v>
      </c>
      <c r="D71" s="86" t="s">
        <v>78</v>
      </c>
      <c r="E71" s="20" t="s">
        <v>60</v>
      </c>
      <c r="F71" s="21">
        <v>16</v>
      </c>
      <c r="G71" s="21">
        <v>16</v>
      </c>
      <c r="H71" s="21">
        <v>16</v>
      </c>
      <c r="I71" s="21">
        <v>16</v>
      </c>
    </row>
    <row r="72" spans="1:9" ht="58.5" customHeight="1">
      <c r="A72" s="88">
        <v>300030</v>
      </c>
      <c r="B72" s="87" t="s">
        <v>162</v>
      </c>
      <c r="C72" s="60" t="s">
        <v>88</v>
      </c>
      <c r="D72" s="86" t="s">
        <v>78</v>
      </c>
      <c r="E72" s="20" t="s">
        <v>60</v>
      </c>
      <c r="F72" s="21">
        <v>0</v>
      </c>
      <c r="G72" s="21">
        <v>2</v>
      </c>
      <c r="H72" s="21">
        <v>2</v>
      </c>
      <c r="I72" s="21">
        <v>2</v>
      </c>
    </row>
    <row r="73" spans="1:9" ht="54.75" customHeight="1">
      <c r="A73" s="88">
        <v>300030</v>
      </c>
      <c r="B73" s="87" t="s">
        <v>164</v>
      </c>
      <c r="C73" s="60" t="s">
        <v>88</v>
      </c>
      <c r="D73" s="86" t="s">
        <v>78</v>
      </c>
      <c r="E73" s="20" t="s">
        <v>60</v>
      </c>
      <c r="F73" s="21">
        <v>1</v>
      </c>
      <c r="G73" s="21">
        <v>1</v>
      </c>
      <c r="H73" s="21">
        <v>1</v>
      </c>
      <c r="I73" s="21">
        <v>1</v>
      </c>
    </row>
    <row r="74" spans="1:9" ht="54.75" customHeight="1">
      <c r="A74" s="88">
        <v>300030</v>
      </c>
      <c r="B74" s="87" t="s">
        <v>165</v>
      </c>
      <c r="C74" s="60" t="s">
        <v>88</v>
      </c>
      <c r="D74" s="86" t="s">
        <v>78</v>
      </c>
      <c r="E74" s="20" t="s">
        <v>60</v>
      </c>
      <c r="F74" s="87">
        <v>7</v>
      </c>
      <c r="G74" s="87">
        <v>7</v>
      </c>
      <c r="H74" s="87">
        <v>7</v>
      </c>
      <c r="I74" s="87">
        <v>7</v>
      </c>
    </row>
    <row r="75" spans="1:9" ht="62.25" customHeight="1">
      <c r="A75" s="88">
        <v>300030</v>
      </c>
      <c r="B75" s="87" t="s">
        <v>166</v>
      </c>
      <c r="C75" s="60" t="s">
        <v>88</v>
      </c>
      <c r="D75" s="86" t="s">
        <v>78</v>
      </c>
      <c r="E75" s="20" t="s">
        <v>60</v>
      </c>
      <c r="F75" s="87">
        <v>18</v>
      </c>
      <c r="G75" s="87">
        <v>15</v>
      </c>
      <c r="H75" s="87">
        <v>18</v>
      </c>
      <c r="I75" s="87">
        <v>18</v>
      </c>
    </row>
    <row r="76" spans="1:9" ht="58.5" customHeight="1">
      <c r="A76" s="88">
        <v>300030</v>
      </c>
      <c r="B76" s="87" t="s">
        <v>170</v>
      </c>
      <c r="C76" s="60" t="s">
        <v>88</v>
      </c>
      <c r="D76" s="86" t="s">
        <v>78</v>
      </c>
      <c r="E76" s="20" t="s">
        <v>60</v>
      </c>
      <c r="F76" s="87">
        <v>0</v>
      </c>
      <c r="G76" s="87">
        <v>2</v>
      </c>
      <c r="H76" s="87">
        <v>2</v>
      </c>
      <c r="I76" s="87">
        <v>2</v>
      </c>
    </row>
    <row r="77" spans="1:9" ht="53.25" customHeight="1">
      <c r="A77" s="88">
        <v>300030</v>
      </c>
      <c r="B77" s="87" t="s">
        <v>167</v>
      </c>
      <c r="C77" s="60" t="s">
        <v>88</v>
      </c>
      <c r="D77" s="86" t="s">
        <v>78</v>
      </c>
      <c r="E77" s="20" t="s">
        <v>60</v>
      </c>
      <c r="F77" s="87">
        <v>0</v>
      </c>
      <c r="G77" s="87">
        <v>1</v>
      </c>
      <c r="H77" s="87">
        <v>1</v>
      </c>
      <c r="I77" s="87">
        <v>2</v>
      </c>
    </row>
    <row r="78" spans="1:9" ht="51">
      <c r="A78" s="88">
        <v>300030</v>
      </c>
      <c r="B78" s="87" t="s">
        <v>168</v>
      </c>
      <c r="C78" s="60" t="s">
        <v>88</v>
      </c>
      <c r="D78" s="86" t="s">
        <v>78</v>
      </c>
      <c r="E78" s="20" t="s">
        <v>60</v>
      </c>
      <c r="F78" s="21">
        <v>4</v>
      </c>
      <c r="G78" s="21">
        <v>4</v>
      </c>
      <c r="H78" s="21">
        <v>4</v>
      </c>
      <c r="I78" s="21">
        <v>4</v>
      </c>
    </row>
    <row r="79" spans="1:9" ht="59.25" customHeight="1">
      <c r="A79" s="88">
        <v>300030</v>
      </c>
      <c r="B79" s="87" t="s">
        <v>169</v>
      </c>
      <c r="C79" s="60" t="s">
        <v>88</v>
      </c>
      <c r="D79" s="86" t="s">
        <v>78</v>
      </c>
      <c r="E79" s="20" t="s">
        <v>60</v>
      </c>
      <c r="F79" s="21">
        <v>2</v>
      </c>
      <c r="G79" s="21">
        <v>2</v>
      </c>
      <c r="H79" s="21">
        <v>2</v>
      </c>
      <c r="I79" s="21">
        <v>2</v>
      </c>
    </row>
    <row r="80" spans="1:9" ht="62.25" customHeight="1">
      <c r="A80" s="88">
        <v>300070</v>
      </c>
      <c r="B80" s="87" t="s">
        <v>172</v>
      </c>
      <c r="C80" s="60" t="s">
        <v>88</v>
      </c>
      <c r="D80" s="86" t="s">
        <v>78</v>
      </c>
      <c r="E80" s="20" t="s">
        <v>60</v>
      </c>
      <c r="F80" s="87">
        <v>1</v>
      </c>
      <c r="G80" s="87">
        <v>0</v>
      </c>
      <c r="H80" s="87">
        <v>1</v>
      </c>
      <c r="I80" s="87">
        <v>1</v>
      </c>
    </row>
    <row r="81" spans="1:9" ht="61.5" customHeight="1">
      <c r="A81" s="88">
        <v>300070</v>
      </c>
      <c r="B81" s="87" t="s">
        <v>173</v>
      </c>
      <c r="C81" s="60" t="s">
        <v>88</v>
      </c>
      <c r="D81" s="86" t="s">
        <v>78</v>
      </c>
      <c r="E81" s="20" t="s">
        <v>60</v>
      </c>
      <c r="F81" s="87">
        <v>0</v>
      </c>
      <c r="G81" s="87">
        <v>2</v>
      </c>
      <c r="H81" s="87">
        <v>2</v>
      </c>
      <c r="I81" s="87">
        <v>2</v>
      </c>
    </row>
    <row r="82" spans="1:9" ht="58.5" customHeight="1">
      <c r="A82" s="88">
        <v>300070</v>
      </c>
      <c r="B82" s="87" t="s">
        <v>174</v>
      </c>
      <c r="C82" s="60" t="s">
        <v>88</v>
      </c>
      <c r="D82" s="86" t="s">
        <v>78</v>
      </c>
      <c r="E82" s="20" t="s">
        <v>60</v>
      </c>
      <c r="F82" s="21">
        <v>2</v>
      </c>
      <c r="G82" s="21" t="s">
        <v>149</v>
      </c>
      <c r="H82" s="21" t="s">
        <v>149</v>
      </c>
      <c r="I82" s="21" t="s">
        <v>149</v>
      </c>
    </row>
    <row r="83" spans="1:9" ht="55.5" customHeight="1">
      <c r="A83" s="88">
        <v>300070</v>
      </c>
      <c r="B83" s="87" t="s">
        <v>175</v>
      </c>
      <c r="C83" s="60" t="s">
        <v>88</v>
      </c>
      <c r="D83" s="86" t="s">
        <v>78</v>
      </c>
      <c r="E83" s="20" t="s">
        <v>60</v>
      </c>
      <c r="F83" s="87">
        <v>18</v>
      </c>
      <c r="G83" s="87">
        <v>10</v>
      </c>
      <c r="H83" s="87">
        <v>18</v>
      </c>
      <c r="I83" s="87">
        <v>18</v>
      </c>
    </row>
    <row r="84" spans="1:9" ht="54.75" customHeight="1">
      <c r="A84" s="88">
        <v>300070</v>
      </c>
      <c r="B84" s="87" t="s">
        <v>176</v>
      </c>
      <c r="C84" s="60" t="s">
        <v>88</v>
      </c>
      <c r="D84" s="86" t="s">
        <v>78</v>
      </c>
      <c r="E84" s="20" t="s">
        <v>60</v>
      </c>
      <c r="F84" s="87">
        <v>0</v>
      </c>
      <c r="G84" s="87">
        <v>1</v>
      </c>
      <c r="H84" s="87"/>
      <c r="I84" s="87"/>
    </row>
    <row r="85" spans="1:9" ht="55.5" customHeight="1">
      <c r="A85" s="88">
        <v>300070</v>
      </c>
      <c r="B85" s="87" t="s">
        <v>177</v>
      </c>
      <c r="C85" s="60" t="s">
        <v>88</v>
      </c>
      <c r="D85" s="86" t="s">
        <v>78</v>
      </c>
      <c r="E85" s="20" t="s">
        <v>60</v>
      </c>
      <c r="F85" s="87">
        <v>3</v>
      </c>
      <c r="G85" s="87">
        <v>3</v>
      </c>
      <c r="H85" s="87">
        <v>5</v>
      </c>
      <c r="I85" s="87">
        <v>5</v>
      </c>
    </row>
    <row r="86" spans="1:9" ht="51">
      <c r="A86" s="88">
        <v>300040</v>
      </c>
      <c r="B86" s="87" t="s">
        <v>178</v>
      </c>
      <c r="C86" s="60" t="s">
        <v>88</v>
      </c>
      <c r="D86" s="86" t="s">
        <v>78</v>
      </c>
      <c r="E86" s="20" t="s">
        <v>60</v>
      </c>
      <c r="F86" s="87">
        <v>1</v>
      </c>
      <c r="G86" s="87">
        <v>0</v>
      </c>
      <c r="H86" s="87">
        <v>2</v>
      </c>
      <c r="I86" s="87">
        <v>2</v>
      </c>
    </row>
    <row r="87" spans="1:9" ht="51">
      <c r="A87" s="88">
        <v>300050</v>
      </c>
      <c r="B87" s="87" t="s">
        <v>179</v>
      </c>
      <c r="C87" s="60" t="s">
        <v>88</v>
      </c>
      <c r="D87" s="86" t="s">
        <v>78</v>
      </c>
      <c r="E87" s="20" t="s">
        <v>60</v>
      </c>
      <c r="F87" s="87">
        <v>7</v>
      </c>
      <c r="G87" s="87">
        <v>7</v>
      </c>
      <c r="H87" s="87">
        <v>7</v>
      </c>
      <c r="I87" s="87">
        <v>7</v>
      </c>
    </row>
    <row r="88" spans="1:9" ht="51">
      <c r="A88" s="88">
        <v>300050</v>
      </c>
      <c r="B88" s="87" t="s">
        <v>180</v>
      </c>
      <c r="C88" s="60" t="s">
        <v>88</v>
      </c>
      <c r="D88" s="86" t="s">
        <v>78</v>
      </c>
      <c r="E88" s="20" t="s">
        <v>60</v>
      </c>
      <c r="F88" s="87">
        <v>4</v>
      </c>
      <c r="G88" s="87">
        <v>4</v>
      </c>
      <c r="H88" s="87">
        <v>4</v>
      </c>
      <c r="I88" s="87">
        <v>4</v>
      </c>
    </row>
    <row r="89" spans="1:9" ht="51">
      <c r="A89" s="88">
        <v>300050</v>
      </c>
      <c r="B89" s="87" t="s">
        <v>181</v>
      </c>
      <c r="C89" s="60" t="s">
        <v>88</v>
      </c>
      <c r="D89" s="86" t="s">
        <v>78</v>
      </c>
      <c r="E89" s="20" t="s">
        <v>60</v>
      </c>
      <c r="F89" s="87">
        <v>0</v>
      </c>
      <c r="G89" s="87">
        <v>0</v>
      </c>
      <c r="H89" s="87">
        <v>2</v>
      </c>
      <c r="I89" s="87">
        <v>2</v>
      </c>
    </row>
    <row r="90" spans="1:9" ht="51">
      <c r="A90" s="88">
        <v>300050</v>
      </c>
      <c r="B90" s="87" t="s">
        <v>182</v>
      </c>
      <c r="C90" s="60" t="s">
        <v>88</v>
      </c>
      <c r="D90" s="86" t="s">
        <v>78</v>
      </c>
      <c r="E90" s="20" t="s">
        <v>60</v>
      </c>
      <c r="F90" s="87">
        <v>5</v>
      </c>
      <c r="G90" s="87">
        <v>5</v>
      </c>
      <c r="H90" s="87">
        <v>5</v>
      </c>
      <c r="I90" s="87">
        <v>5</v>
      </c>
    </row>
    <row r="91" spans="1:9" ht="51">
      <c r="A91" s="88">
        <v>300050</v>
      </c>
      <c r="B91" s="87" t="s">
        <v>189</v>
      </c>
      <c r="C91" s="60" t="s">
        <v>88</v>
      </c>
      <c r="D91" s="86" t="s">
        <v>78</v>
      </c>
      <c r="E91" s="20" t="s">
        <v>60</v>
      </c>
      <c r="F91" s="87">
        <v>2</v>
      </c>
      <c r="G91" s="87">
        <v>2</v>
      </c>
      <c r="H91" s="87">
        <v>2</v>
      </c>
      <c r="I91" s="87">
        <v>2</v>
      </c>
    </row>
    <row r="92" spans="1:9">
      <c r="A92" s="106"/>
      <c r="B92" s="101" t="s">
        <v>11</v>
      </c>
      <c r="C92" s="4"/>
      <c r="D92" s="4"/>
      <c r="E92" s="10"/>
      <c r="F92" s="22"/>
      <c r="G92" s="22"/>
      <c r="H92" s="22"/>
      <c r="I92" s="22"/>
    </row>
    <row r="93" spans="1:9">
      <c r="A93" s="107"/>
      <c r="B93" s="102"/>
      <c r="C93" s="5"/>
      <c r="D93" s="5"/>
      <c r="E93" s="11"/>
      <c r="F93" s="23"/>
      <c r="G93" s="23"/>
      <c r="H93" s="23"/>
      <c r="I93" s="23"/>
    </row>
    <row r="94" spans="1:9" s="52" customFormat="1" ht="38.25">
      <c r="A94" s="120" t="s">
        <v>143</v>
      </c>
      <c r="B94" s="100" t="s">
        <v>87</v>
      </c>
      <c r="C94" s="60" t="s">
        <v>77</v>
      </c>
      <c r="D94" s="20" t="s">
        <v>54</v>
      </c>
      <c r="E94" s="20" t="s">
        <v>53</v>
      </c>
      <c r="F94" s="21">
        <v>6</v>
      </c>
      <c r="G94" s="65">
        <v>6</v>
      </c>
      <c r="H94" s="65">
        <v>6</v>
      </c>
      <c r="I94" s="65">
        <v>6</v>
      </c>
    </row>
    <row r="95" spans="1:9" s="51" customFormat="1" ht="48" customHeight="1">
      <c r="A95" s="120"/>
      <c r="B95" s="100"/>
      <c r="C95" s="60" t="s">
        <v>88</v>
      </c>
      <c r="D95" s="20" t="s">
        <v>54</v>
      </c>
      <c r="E95" s="20" t="s">
        <v>53</v>
      </c>
      <c r="F95" s="21" t="s">
        <v>149</v>
      </c>
      <c r="G95" s="21">
        <v>5</v>
      </c>
      <c r="H95" s="21">
        <v>5</v>
      </c>
      <c r="I95" s="21">
        <v>5</v>
      </c>
    </row>
    <row r="96" spans="1:9" s="52" customFormat="1" ht="38.25">
      <c r="A96" s="99" t="s">
        <v>143</v>
      </c>
      <c r="B96" s="100" t="s">
        <v>63</v>
      </c>
      <c r="C96" s="60" t="s">
        <v>52</v>
      </c>
      <c r="D96" s="20" t="s">
        <v>54</v>
      </c>
      <c r="E96" s="20" t="s">
        <v>53</v>
      </c>
      <c r="F96" s="21">
        <v>21</v>
      </c>
      <c r="G96" s="65">
        <v>21</v>
      </c>
      <c r="H96" s="65">
        <v>21</v>
      </c>
      <c r="I96" s="65">
        <v>21</v>
      </c>
    </row>
    <row r="97" spans="1:9" s="51" customFormat="1" ht="38.25">
      <c r="A97" s="99"/>
      <c r="B97" s="100"/>
      <c r="C97" s="60" t="s">
        <v>77</v>
      </c>
      <c r="D97" s="20" t="s">
        <v>54</v>
      </c>
      <c r="E97" s="20" t="s">
        <v>53</v>
      </c>
      <c r="F97" s="21">
        <v>9</v>
      </c>
      <c r="G97" s="21">
        <v>9</v>
      </c>
      <c r="H97" s="21">
        <v>9</v>
      </c>
      <c r="I97" s="21">
        <v>9</v>
      </c>
    </row>
    <row r="98" spans="1:9" s="51" customFormat="1" ht="38.25">
      <c r="A98" s="99"/>
      <c r="B98" s="100"/>
      <c r="C98" s="60" t="s">
        <v>88</v>
      </c>
      <c r="D98" s="20" t="s">
        <v>54</v>
      </c>
      <c r="E98" s="20" t="s">
        <v>53</v>
      </c>
      <c r="F98" s="21">
        <v>6</v>
      </c>
      <c r="G98" s="21">
        <v>6</v>
      </c>
      <c r="H98" s="21">
        <v>6</v>
      </c>
      <c r="I98" s="21">
        <v>6</v>
      </c>
    </row>
    <row r="99" spans="1:9" s="51" customFormat="1" ht="43.5" customHeight="1">
      <c r="A99" s="99" t="s">
        <v>147</v>
      </c>
      <c r="B99" s="100" t="s">
        <v>64</v>
      </c>
      <c r="C99" s="60" t="s">
        <v>52</v>
      </c>
      <c r="D99" s="20" t="s">
        <v>54</v>
      </c>
      <c r="E99" s="20" t="s">
        <v>53</v>
      </c>
      <c r="F99" s="21">
        <v>1</v>
      </c>
      <c r="G99" s="21">
        <v>1</v>
      </c>
      <c r="H99" s="21">
        <v>1</v>
      </c>
      <c r="I99" s="21">
        <v>1</v>
      </c>
    </row>
    <row r="100" spans="1:9" s="51" customFormat="1" ht="38.25">
      <c r="A100" s="99"/>
      <c r="B100" s="100"/>
      <c r="C100" s="60" t="s">
        <v>88</v>
      </c>
      <c r="D100" s="20" t="s">
        <v>54</v>
      </c>
      <c r="E100" s="20" t="s">
        <v>53</v>
      </c>
      <c r="F100" s="21"/>
      <c r="G100" s="21"/>
      <c r="H100" s="21"/>
      <c r="I100" s="21"/>
    </row>
    <row r="101" spans="1:9" s="52" customFormat="1" ht="38.25">
      <c r="A101" s="99" t="s">
        <v>148</v>
      </c>
      <c r="B101" s="100" t="s">
        <v>65</v>
      </c>
      <c r="C101" s="60" t="s">
        <v>52</v>
      </c>
      <c r="D101" s="20" t="s">
        <v>54</v>
      </c>
      <c r="E101" s="20" t="s">
        <v>53</v>
      </c>
      <c r="F101" s="21">
        <v>1</v>
      </c>
      <c r="G101" s="21">
        <v>1</v>
      </c>
      <c r="H101" s="21">
        <v>1</v>
      </c>
      <c r="I101" s="21">
        <v>1</v>
      </c>
    </row>
    <row r="102" spans="1:9" s="51" customFormat="1" ht="38.25">
      <c r="A102" s="99"/>
      <c r="B102" s="100"/>
      <c r="C102" s="60" t="s">
        <v>77</v>
      </c>
      <c r="D102" s="20" t="s">
        <v>54</v>
      </c>
      <c r="E102" s="20" t="s">
        <v>53</v>
      </c>
      <c r="F102" s="21">
        <v>1</v>
      </c>
      <c r="G102" s="21">
        <v>1</v>
      </c>
      <c r="H102" s="21">
        <v>1</v>
      </c>
      <c r="I102" s="21">
        <v>1</v>
      </c>
    </row>
    <row r="103" spans="1:9" s="52" customFormat="1" ht="62.25" customHeight="1">
      <c r="A103" s="88"/>
      <c r="B103" s="86" t="s">
        <v>66</v>
      </c>
      <c r="C103" s="60" t="s">
        <v>88</v>
      </c>
      <c r="D103" s="20" t="s">
        <v>54</v>
      </c>
      <c r="E103" s="20" t="s">
        <v>53</v>
      </c>
      <c r="F103" s="21" t="s">
        <v>149</v>
      </c>
      <c r="G103" s="21">
        <v>1</v>
      </c>
      <c r="H103" s="21">
        <v>1</v>
      </c>
      <c r="I103" s="21">
        <v>1</v>
      </c>
    </row>
    <row r="104" spans="1:9" s="52" customFormat="1" ht="56.25" customHeight="1">
      <c r="A104" s="85" t="s">
        <v>156</v>
      </c>
      <c r="B104" s="86" t="s">
        <v>67</v>
      </c>
      <c r="C104" s="60" t="s">
        <v>88</v>
      </c>
      <c r="D104" s="20" t="s">
        <v>54</v>
      </c>
      <c r="E104" s="20" t="s">
        <v>53</v>
      </c>
      <c r="F104" s="21">
        <v>1</v>
      </c>
      <c r="G104" s="21">
        <v>2</v>
      </c>
      <c r="H104" s="21">
        <v>2</v>
      </c>
      <c r="I104" s="21">
        <v>2</v>
      </c>
    </row>
    <row r="105" spans="1:9" s="52" customFormat="1" ht="51" customHeight="1">
      <c r="A105" s="99" t="s">
        <v>156</v>
      </c>
      <c r="B105" s="100" t="s">
        <v>68</v>
      </c>
      <c r="C105" s="60" t="s">
        <v>77</v>
      </c>
      <c r="D105" s="20" t="s">
        <v>54</v>
      </c>
      <c r="E105" s="20" t="s">
        <v>53</v>
      </c>
      <c r="F105" s="21">
        <v>11</v>
      </c>
      <c r="G105" s="65">
        <v>11</v>
      </c>
      <c r="H105" s="65">
        <v>11</v>
      </c>
      <c r="I105" s="65">
        <v>11</v>
      </c>
    </row>
    <row r="106" spans="1:9" s="51" customFormat="1" ht="42.75" customHeight="1">
      <c r="A106" s="99"/>
      <c r="B106" s="100"/>
      <c r="C106" s="60" t="s">
        <v>88</v>
      </c>
      <c r="D106" s="20" t="s">
        <v>54</v>
      </c>
      <c r="E106" s="20" t="s">
        <v>53</v>
      </c>
      <c r="F106" s="21">
        <v>16</v>
      </c>
      <c r="G106" s="65">
        <v>16</v>
      </c>
      <c r="H106" s="65">
        <v>16</v>
      </c>
      <c r="I106" s="65">
        <v>16</v>
      </c>
    </row>
    <row r="107" spans="1:9" s="52" customFormat="1" ht="54" customHeight="1">
      <c r="A107" s="88"/>
      <c r="B107" s="86" t="s">
        <v>69</v>
      </c>
      <c r="C107" s="60" t="s">
        <v>88</v>
      </c>
      <c r="D107" s="20" t="s">
        <v>54</v>
      </c>
      <c r="E107" s="20" t="s">
        <v>53</v>
      </c>
      <c r="F107" s="21" t="s">
        <v>149</v>
      </c>
      <c r="G107" s="65">
        <v>10</v>
      </c>
      <c r="H107" s="65">
        <v>10</v>
      </c>
      <c r="I107" s="65">
        <v>10</v>
      </c>
    </row>
    <row r="108" spans="1:9" s="52" customFormat="1" ht="41.25" customHeight="1">
      <c r="A108" s="99" t="s">
        <v>146</v>
      </c>
      <c r="B108" s="100" t="s">
        <v>55</v>
      </c>
      <c r="C108" s="60" t="s">
        <v>52</v>
      </c>
      <c r="D108" s="20" t="s">
        <v>56</v>
      </c>
      <c r="E108" s="20" t="s">
        <v>57</v>
      </c>
      <c r="F108" s="21">
        <v>7</v>
      </c>
      <c r="G108" s="21">
        <v>7</v>
      </c>
      <c r="H108" s="21">
        <v>7</v>
      </c>
      <c r="I108" s="21">
        <v>7</v>
      </c>
    </row>
    <row r="109" spans="1:9" s="51" customFormat="1" ht="43.5" customHeight="1">
      <c r="A109" s="99"/>
      <c r="B109" s="100"/>
      <c r="C109" s="60" t="s">
        <v>77</v>
      </c>
      <c r="D109" s="20" t="s">
        <v>56</v>
      </c>
      <c r="E109" s="20" t="s">
        <v>57</v>
      </c>
      <c r="F109" s="21">
        <v>8</v>
      </c>
      <c r="G109" s="21">
        <v>8</v>
      </c>
      <c r="H109" s="21">
        <v>8</v>
      </c>
      <c r="I109" s="21">
        <v>8</v>
      </c>
    </row>
    <row r="110" spans="1:9" s="52" customFormat="1" ht="29.25" customHeight="1">
      <c r="A110" s="99" t="s">
        <v>144</v>
      </c>
      <c r="B110" s="100" t="s">
        <v>58</v>
      </c>
      <c r="C110" s="114" t="s">
        <v>52</v>
      </c>
      <c r="D110" s="60" t="s">
        <v>59</v>
      </c>
      <c r="E110" s="92" t="s">
        <v>60</v>
      </c>
      <c r="F110" s="21">
        <v>220</v>
      </c>
      <c r="G110" s="21">
        <v>220</v>
      </c>
      <c r="H110" s="21">
        <v>220</v>
      </c>
      <c r="I110" s="21">
        <v>220</v>
      </c>
    </row>
    <row r="111" spans="1:9" s="51" customFormat="1" ht="26.25" customHeight="1">
      <c r="A111" s="99"/>
      <c r="B111" s="100"/>
      <c r="C111" s="114"/>
      <c r="D111" s="92" t="s">
        <v>61</v>
      </c>
      <c r="E111" s="92" t="s">
        <v>62</v>
      </c>
      <c r="F111" s="21">
        <v>5280</v>
      </c>
      <c r="G111" s="21">
        <v>5280</v>
      </c>
      <c r="H111" s="21">
        <v>5280</v>
      </c>
      <c r="I111" s="21">
        <v>5280</v>
      </c>
    </row>
    <row r="112" spans="1:9" s="52" customFormat="1" ht="48.75" customHeight="1">
      <c r="A112" s="85" t="s">
        <v>155</v>
      </c>
      <c r="B112" s="86" t="s">
        <v>85</v>
      </c>
      <c r="C112" s="60" t="s">
        <v>77</v>
      </c>
      <c r="D112" s="20" t="s">
        <v>86</v>
      </c>
      <c r="E112" s="92" t="s">
        <v>62</v>
      </c>
      <c r="F112" s="21">
        <v>18</v>
      </c>
      <c r="G112" s="21">
        <v>18</v>
      </c>
      <c r="H112" s="21">
        <v>18</v>
      </c>
      <c r="I112" s="21">
        <v>18</v>
      </c>
    </row>
    <row r="113" spans="1:9" s="51" customFormat="1" ht="38.25">
      <c r="A113" s="85" t="s">
        <v>152</v>
      </c>
      <c r="B113" s="91" t="s">
        <v>153</v>
      </c>
      <c r="C113" s="60" t="s">
        <v>77</v>
      </c>
      <c r="D113" s="86" t="s">
        <v>154</v>
      </c>
      <c r="E113" s="92" t="s">
        <v>60</v>
      </c>
      <c r="F113" s="21">
        <v>120</v>
      </c>
      <c r="G113" s="21">
        <v>120</v>
      </c>
      <c r="H113" s="21">
        <v>120</v>
      </c>
      <c r="I113" s="21">
        <v>120</v>
      </c>
    </row>
    <row r="114" spans="1:9" ht="51" customHeight="1">
      <c r="A114" s="99" t="s">
        <v>145</v>
      </c>
      <c r="B114" s="113" t="s">
        <v>89</v>
      </c>
      <c r="C114" s="60" t="s">
        <v>88</v>
      </c>
      <c r="D114" s="86" t="s">
        <v>90</v>
      </c>
      <c r="E114" s="92" t="s">
        <v>62</v>
      </c>
      <c r="F114" s="21">
        <v>3</v>
      </c>
      <c r="G114" s="21">
        <v>4</v>
      </c>
      <c r="H114" s="21">
        <v>4</v>
      </c>
      <c r="I114" s="21">
        <v>4</v>
      </c>
    </row>
    <row r="115" spans="1:9" ht="43.5" customHeight="1">
      <c r="A115" s="99"/>
      <c r="B115" s="113"/>
      <c r="C115" s="60" t="s">
        <v>52</v>
      </c>
      <c r="D115" s="86" t="s">
        <v>90</v>
      </c>
      <c r="E115" s="92" t="s">
        <v>62</v>
      </c>
      <c r="F115" s="21">
        <v>25</v>
      </c>
      <c r="G115" s="21">
        <v>25</v>
      </c>
      <c r="H115" s="21">
        <v>25</v>
      </c>
      <c r="I115" s="21">
        <v>25</v>
      </c>
    </row>
    <row r="116" spans="1:9" ht="47.25" customHeight="1">
      <c r="A116" s="88"/>
      <c r="B116" s="91" t="s">
        <v>91</v>
      </c>
      <c r="C116" s="60" t="s">
        <v>88</v>
      </c>
      <c r="D116" s="20" t="s">
        <v>54</v>
      </c>
      <c r="E116" s="20" t="s">
        <v>53</v>
      </c>
      <c r="F116" s="21" t="s">
        <v>149</v>
      </c>
      <c r="G116" s="21">
        <v>3</v>
      </c>
      <c r="H116" s="21">
        <v>3</v>
      </c>
      <c r="I116" s="21">
        <v>3</v>
      </c>
    </row>
    <row r="117" spans="1:9" ht="56.25" customHeight="1">
      <c r="A117" s="88"/>
      <c r="B117" s="91" t="s">
        <v>92</v>
      </c>
      <c r="C117" s="60" t="s">
        <v>88</v>
      </c>
      <c r="D117" s="20" t="s">
        <v>54</v>
      </c>
      <c r="E117" s="20" t="s">
        <v>53</v>
      </c>
      <c r="F117" s="21" t="s">
        <v>149</v>
      </c>
      <c r="G117" s="21">
        <v>7</v>
      </c>
      <c r="H117" s="21">
        <v>7</v>
      </c>
      <c r="I117" s="21">
        <v>7</v>
      </c>
    </row>
    <row r="118" spans="1:9" ht="54.75" customHeight="1">
      <c r="A118" s="88"/>
      <c r="B118" s="91" t="s">
        <v>184</v>
      </c>
      <c r="C118" s="60" t="s">
        <v>88</v>
      </c>
      <c r="D118" s="20" t="s">
        <v>54</v>
      </c>
      <c r="E118" s="20" t="s">
        <v>53</v>
      </c>
      <c r="F118" s="21" t="s">
        <v>149</v>
      </c>
      <c r="G118" s="21">
        <v>3</v>
      </c>
      <c r="H118" s="21">
        <v>3</v>
      </c>
      <c r="I118" s="21">
        <v>3</v>
      </c>
    </row>
    <row r="119" spans="1:9" hidden="1">
      <c r="A119" s="104"/>
      <c r="B119" s="101"/>
      <c r="C119" s="4"/>
      <c r="D119" s="4"/>
      <c r="E119" s="10"/>
      <c r="F119" s="22"/>
      <c r="G119" s="22"/>
      <c r="H119" s="22"/>
      <c r="I119" s="22"/>
    </row>
    <row r="120" spans="1:9" hidden="1">
      <c r="A120" s="105"/>
      <c r="B120" s="112"/>
      <c r="C120" s="5"/>
      <c r="D120" s="5"/>
      <c r="E120" s="11"/>
      <c r="F120" s="23"/>
      <c r="G120" s="23"/>
      <c r="H120" s="23"/>
      <c r="I120" s="23"/>
    </row>
    <row r="121" spans="1:9" hidden="1">
      <c r="A121" s="105"/>
      <c r="B121" s="112"/>
      <c r="C121" s="5"/>
      <c r="D121" s="5"/>
      <c r="E121" s="11"/>
      <c r="F121" s="23"/>
      <c r="G121" s="23"/>
      <c r="H121" s="23"/>
      <c r="I121" s="23"/>
    </row>
    <row r="122" spans="1:9" hidden="1">
      <c r="A122" s="108"/>
      <c r="B122" s="102"/>
      <c r="C122" s="6"/>
      <c r="D122" s="6"/>
      <c r="E122" s="12"/>
      <c r="F122" s="24"/>
      <c r="G122" s="24"/>
      <c r="H122" s="24"/>
      <c r="I122" s="24"/>
    </row>
    <row r="123" spans="1:9">
      <c r="E123" s="13"/>
      <c r="I123" s="13"/>
    </row>
    <row r="124" spans="1:9" hidden="1">
      <c r="A124" s="97" t="s">
        <v>12</v>
      </c>
      <c r="B124" s="98"/>
      <c r="C124" s="98"/>
      <c r="D124" s="98"/>
      <c r="E124" s="98"/>
      <c r="F124" s="98"/>
      <c r="G124" s="98"/>
      <c r="H124" s="98"/>
      <c r="I124" s="98"/>
    </row>
    <row r="125" spans="1:9" hidden="1">
      <c r="A125" s="110" t="s">
        <v>13</v>
      </c>
      <c r="B125" s="111"/>
      <c r="C125" s="111"/>
      <c r="D125" s="111"/>
      <c r="E125" s="111"/>
      <c r="F125" s="111"/>
      <c r="G125" s="111"/>
      <c r="H125" s="111"/>
      <c r="I125" s="111"/>
    </row>
    <row r="126" spans="1:9" hidden="1">
      <c r="A126" s="109" t="s">
        <v>14</v>
      </c>
      <c r="B126" s="98"/>
      <c r="C126" s="98"/>
      <c r="D126" s="98"/>
      <c r="E126" s="98"/>
      <c r="F126" s="98"/>
      <c r="G126" s="98"/>
      <c r="H126" s="98"/>
      <c r="I126" s="98"/>
    </row>
    <row r="128" spans="1:9">
      <c r="A128" s="18"/>
      <c r="B128" s="14"/>
      <c r="C128" s="14"/>
      <c r="D128" s="14"/>
      <c r="E128" s="14"/>
      <c r="F128" s="15"/>
      <c r="G128" s="15"/>
      <c r="H128" s="15"/>
      <c r="I128" s="15"/>
    </row>
    <row r="129" spans="1:9">
      <c r="A129" s="103"/>
      <c r="B129" s="103"/>
      <c r="C129" s="103"/>
      <c r="D129" s="103"/>
      <c r="E129" s="103"/>
      <c r="F129" s="103"/>
      <c r="G129" s="103"/>
      <c r="H129" s="103"/>
      <c r="I129" s="103"/>
    </row>
  </sheetData>
  <mergeCells count="34">
    <mergeCell ref="A2:I2"/>
    <mergeCell ref="A96:A98"/>
    <mergeCell ref="B96:B98"/>
    <mergeCell ref="C3:E3"/>
    <mergeCell ref="A108:A109"/>
    <mergeCell ref="B108:B109"/>
    <mergeCell ref="B105:B106"/>
    <mergeCell ref="A5:A6"/>
    <mergeCell ref="B5:B6"/>
    <mergeCell ref="C5:C6"/>
    <mergeCell ref="D5:E5"/>
    <mergeCell ref="F5:I5"/>
    <mergeCell ref="A105:A106"/>
    <mergeCell ref="A94:A95"/>
    <mergeCell ref="A8:A9"/>
    <mergeCell ref="A92:A93"/>
    <mergeCell ref="A99:A100"/>
    <mergeCell ref="B99:B100"/>
    <mergeCell ref="A101:A102"/>
    <mergeCell ref="B101:B102"/>
    <mergeCell ref="B8:B9"/>
    <mergeCell ref="A124:I124"/>
    <mergeCell ref="A114:A115"/>
    <mergeCell ref="B94:B95"/>
    <mergeCell ref="B92:B93"/>
    <mergeCell ref="A129:I129"/>
    <mergeCell ref="A110:A111"/>
    <mergeCell ref="B110:B111"/>
    <mergeCell ref="A119:A122"/>
    <mergeCell ref="A126:I126"/>
    <mergeCell ref="A125:I125"/>
    <mergeCell ref="B119:B122"/>
    <mergeCell ref="B114:B115"/>
    <mergeCell ref="C110:C111"/>
  </mergeCells>
  <printOptions horizontalCentered="1"/>
  <pageMargins left="0.78740157480314965" right="0.39370078740157483" top="0.78740157480314965" bottom="0.59055118110236227" header="0.15748031496062992" footer="0.35433070866141736"/>
  <pageSetup paperSize="9" scale="78" fitToHeight="0" orientation="landscape" useFirstPageNumber="1" r:id="rId1"/>
  <headerFooter differentFirst="1" alignWithMargins="0">
    <oddFooter>&amp;C&amp;P</oddFooter>
  </headerFooter>
  <rowBreaks count="1" manualBreakCount="1">
    <brk id="107" max="8" man="1"/>
  </rowBreaks>
  <colBreaks count="1" manualBreakCount="1">
    <brk id="1" max="1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1"/>
  <sheetViews>
    <sheetView showGridLines="0" view="pageBreakPreview" topLeftCell="B1" zoomScaleNormal="100" zoomScaleSheetLayoutView="100" workbookViewId="0">
      <selection activeCell="B4" sqref="B4:B5"/>
    </sheetView>
  </sheetViews>
  <sheetFormatPr defaultColWidth="9.140625" defaultRowHeight="12.75"/>
  <cols>
    <col min="1" max="1" width="14.28515625" style="1" hidden="1" customWidth="1"/>
    <col min="2" max="2" width="34.5703125" style="1" customWidth="1"/>
    <col min="3" max="3" width="42.7109375" style="1" customWidth="1"/>
    <col min="4" max="4" width="5.140625" style="1" bestFit="1" customWidth="1"/>
    <col min="5" max="5" width="6.140625" style="1" bestFit="1" customWidth="1"/>
    <col min="6" max="6" width="9" style="1" bestFit="1" customWidth="1"/>
    <col min="7" max="7" width="12.42578125" style="1" bestFit="1" customWidth="1"/>
    <col min="8" max="8" width="11.28515625" style="1" bestFit="1" customWidth="1"/>
    <col min="9" max="12" width="11.7109375" style="1" customWidth="1"/>
    <col min="13" max="16384" width="9.140625" style="1"/>
  </cols>
  <sheetData>
    <row r="1" spans="1:12">
      <c r="A1" s="16"/>
      <c r="B1" s="16"/>
      <c r="C1" s="16"/>
      <c r="D1" s="16"/>
      <c r="E1" s="16"/>
      <c r="F1" s="16"/>
      <c r="G1" s="16"/>
      <c r="H1" s="8"/>
      <c r="I1" s="8"/>
      <c r="J1" s="25"/>
      <c r="K1" s="25"/>
      <c r="L1" s="7" t="s">
        <v>15</v>
      </c>
    </row>
    <row r="2" spans="1:12" ht="33" customHeight="1">
      <c r="A2" s="138" t="s">
        <v>16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>
      <c r="A3" s="16"/>
      <c r="B3" s="16"/>
      <c r="C3" s="16"/>
      <c r="D3" s="16"/>
      <c r="E3" s="16"/>
      <c r="F3" s="16"/>
      <c r="G3" s="16"/>
      <c r="H3" s="8"/>
      <c r="I3" s="8"/>
      <c r="J3" s="8"/>
      <c r="K3" s="8"/>
      <c r="L3" s="8"/>
    </row>
    <row r="4" spans="1:12" ht="68.25" customHeight="1">
      <c r="A4" s="124" t="s">
        <v>2</v>
      </c>
      <c r="B4" s="124" t="s">
        <v>3</v>
      </c>
      <c r="C4" s="124" t="s">
        <v>17</v>
      </c>
      <c r="D4" s="141" t="s">
        <v>18</v>
      </c>
      <c r="E4" s="142"/>
      <c r="F4" s="142"/>
      <c r="G4" s="142"/>
      <c r="H4" s="143"/>
      <c r="I4" s="144" t="s">
        <v>19</v>
      </c>
      <c r="J4" s="145"/>
      <c r="K4" s="145"/>
      <c r="L4" s="146"/>
    </row>
    <row r="5" spans="1:12">
      <c r="A5" s="139"/>
      <c r="B5" s="139"/>
      <c r="C5" s="140"/>
      <c r="D5" s="26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56" t="s">
        <v>8</v>
      </c>
      <c r="J5" s="56" t="s">
        <v>9</v>
      </c>
      <c r="K5" s="56" t="s">
        <v>45</v>
      </c>
      <c r="L5" s="56" t="s">
        <v>93</v>
      </c>
    </row>
    <row r="6" spans="1:12">
      <c r="A6" s="17">
        <v>1</v>
      </c>
      <c r="B6" s="94">
        <v>2</v>
      </c>
      <c r="C6" s="94">
        <v>3</v>
      </c>
      <c r="D6" s="94">
        <v>4</v>
      </c>
      <c r="E6" s="94">
        <v>5</v>
      </c>
      <c r="F6" s="94">
        <v>6</v>
      </c>
      <c r="G6" s="94">
        <v>7</v>
      </c>
      <c r="H6" s="94">
        <v>8</v>
      </c>
      <c r="I6" s="94">
        <v>9</v>
      </c>
      <c r="J6" s="94">
        <v>10</v>
      </c>
      <c r="K6" s="94">
        <v>11</v>
      </c>
      <c r="L6" s="94">
        <v>12</v>
      </c>
    </row>
    <row r="7" spans="1:12">
      <c r="A7" s="106"/>
      <c r="B7" s="101" t="s">
        <v>10</v>
      </c>
      <c r="C7" s="10"/>
      <c r="D7" s="4"/>
      <c r="E7" s="4"/>
      <c r="F7" s="4"/>
      <c r="G7" s="4"/>
      <c r="H7" s="4"/>
      <c r="I7" s="22"/>
      <c r="J7" s="22"/>
      <c r="K7" s="22"/>
      <c r="L7" s="22"/>
    </row>
    <row r="8" spans="1:12">
      <c r="A8" s="133"/>
      <c r="B8" s="102"/>
      <c r="C8" s="11"/>
      <c r="D8" s="5"/>
      <c r="E8" s="5"/>
      <c r="F8" s="5"/>
      <c r="G8" s="5"/>
      <c r="H8" s="5"/>
      <c r="I8" s="23"/>
      <c r="J8" s="23"/>
      <c r="K8" s="23"/>
      <c r="L8" s="23"/>
    </row>
    <row r="9" spans="1:12" ht="40.5" customHeight="1">
      <c r="A9" s="106">
        <v>300010</v>
      </c>
      <c r="B9" s="128" t="s">
        <v>95</v>
      </c>
      <c r="C9" s="53" t="s">
        <v>52</v>
      </c>
      <c r="D9" s="20" t="s">
        <v>70</v>
      </c>
      <c r="E9" s="20" t="s">
        <v>71</v>
      </c>
      <c r="F9" s="20" t="s">
        <v>72</v>
      </c>
      <c r="G9" s="20" t="s">
        <v>94</v>
      </c>
      <c r="H9" s="20" t="s">
        <v>73</v>
      </c>
      <c r="I9" s="22">
        <v>1904.3899999999999</v>
      </c>
      <c r="J9" s="22">
        <v>2539.16</v>
      </c>
      <c r="K9" s="22">
        <v>766.84199999999998</v>
      </c>
      <c r="L9" s="22">
        <v>766.60199999999998</v>
      </c>
    </row>
    <row r="10" spans="1:12" ht="14.25" customHeight="1">
      <c r="A10" s="133"/>
      <c r="B10" s="137"/>
      <c r="C10" s="121" t="s">
        <v>25</v>
      </c>
      <c r="D10" s="122"/>
      <c r="E10" s="122"/>
      <c r="F10" s="122"/>
      <c r="G10" s="122"/>
      <c r="H10" s="123"/>
      <c r="I10" s="62">
        <f>SUM(I9)</f>
        <v>1904.3899999999999</v>
      </c>
      <c r="J10" s="62">
        <f t="shared" ref="J10:L10" si="0">SUM(J9)</f>
        <v>2539.16</v>
      </c>
      <c r="K10" s="62">
        <f t="shared" si="0"/>
        <v>766.84199999999998</v>
      </c>
      <c r="L10" s="62">
        <f t="shared" si="0"/>
        <v>766.60199999999998</v>
      </c>
    </row>
    <row r="11" spans="1:12" ht="51" customHeight="1">
      <c r="A11" s="106">
        <v>300010</v>
      </c>
      <c r="B11" s="128" t="s">
        <v>96</v>
      </c>
      <c r="C11" s="53" t="s">
        <v>52</v>
      </c>
      <c r="D11" s="20" t="s">
        <v>70</v>
      </c>
      <c r="E11" s="20" t="s">
        <v>71</v>
      </c>
      <c r="F11" s="20" t="s">
        <v>72</v>
      </c>
      <c r="G11" s="20" t="s">
        <v>94</v>
      </c>
      <c r="H11" s="20" t="s">
        <v>73</v>
      </c>
      <c r="I11" s="22">
        <v>450.05</v>
      </c>
      <c r="J11" s="22">
        <v>1500.1499999999999</v>
      </c>
      <c r="K11" s="22">
        <v>453.06299999999993</v>
      </c>
      <c r="L11" s="22">
        <v>452.90399999999994</v>
      </c>
    </row>
    <row r="12" spans="1:12">
      <c r="A12" s="133"/>
      <c r="B12" s="129"/>
      <c r="C12" s="121" t="s">
        <v>25</v>
      </c>
      <c r="D12" s="122"/>
      <c r="E12" s="122"/>
      <c r="F12" s="122"/>
      <c r="G12" s="122"/>
      <c r="H12" s="123"/>
      <c r="I12" s="62">
        <f>SUM(I11)</f>
        <v>450.05</v>
      </c>
      <c r="J12" s="62">
        <f t="shared" ref="J12:L12" si="1">SUM(J11)</f>
        <v>1500.1499999999999</v>
      </c>
      <c r="K12" s="62">
        <f t="shared" si="1"/>
        <v>453.06299999999993</v>
      </c>
      <c r="L12" s="62">
        <f t="shared" si="1"/>
        <v>452.90399999999994</v>
      </c>
    </row>
    <row r="13" spans="1:12" ht="42.75" customHeight="1">
      <c r="A13" s="106">
        <v>300010</v>
      </c>
      <c r="B13" s="128" t="s">
        <v>97</v>
      </c>
      <c r="C13" s="53" t="s">
        <v>52</v>
      </c>
      <c r="D13" s="20" t="s">
        <v>70</v>
      </c>
      <c r="E13" s="20" t="s">
        <v>71</v>
      </c>
      <c r="F13" s="20" t="s">
        <v>72</v>
      </c>
      <c r="G13" s="20" t="s">
        <v>94</v>
      </c>
      <c r="H13" s="20" t="s">
        <v>73</v>
      </c>
      <c r="I13" s="22">
        <v>577.28</v>
      </c>
      <c r="J13" s="22">
        <v>962.1</v>
      </c>
      <c r="K13" s="22">
        <v>290.56200000000001</v>
      </c>
      <c r="L13" s="22">
        <v>290.46300000000002</v>
      </c>
    </row>
    <row r="14" spans="1:12">
      <c r="A14" s="133"/>
      <c r="B14" s="129"/>
      <c r="C14" s="121" t="s">
        <v>25</v>
      </c>
      <c r="D14" s="122"/>
      <c r="E14" s="122"/>
      <c r="F14" s="122"/>
      <c r="G14" s="122"/>
      <c r="H14" s="123"/>
      <c r="I14" s="62">
        <f>SUM(I13)</f>
        <v>577.28</v>
      </c>
      <c r="J14" s="62">
        <f t="shared" ref="J14:L14" si="2">SUM(J13)</f>
        <v>962.1</v>
      </c>
      <c r="K14" s="62">
        <f t="shared" si="2"/>
        <v>290.56200000000001</v>
      </c>
      <c r="L14" s="62">
        <f t="shared" si="2"/>
        <v>290.46300000000002</v>
      </c>
    </row>
    <row r="15" spans="1:12" ht="51" customHeight="1">
      <c r="A15" s="106">
        <v>300010</v>
      </c>
      <c r="B15" s="128" t="s">
        <v>98</v>
      </c>
      <c r="C15" s="53" t="s">
        <v>52</v>
      </c>
      <c r="D15" s="20" t="s">
        <v>70</v>
      </c>
      <c r="E15" s="20" t="s">
        <v>71</v>
      </c>
      <c r="F15" s="20" t="s">
        <v>72</v>
      </c>
      <c r="G15" s="20" t="s">
        <v>94</v>
      </c>
      <c r="H15" s="20" t="s">
        <v>73</v>
      </c>
      <c r="I15" s="22">
        <v>1936.69</v>
      </c>
      <c r="J15" s="22">
        <v>2766.63</v>
      </c>
      <c r="K15" s="22">
        <v>3713.57</v>
      </c>
      <c r="L15" s="22">
        <v>3712.28</v>
      </c>
    </row>
    <row r="16" spans="1:12">
      <c r="A16" s="133"/>
      <c r="B16" s="129"/>
      <c r="C16" s="121" t="s">
        <v>25</v>
      </c>
      <c r="D16" s="122"/>
      <c r="E16" s="122"/>
      <c r="F16" s="122"/>
      <c r="G16" s="122"/>
      <c r="H16" s="123"/>
      <c r="I16" s="62">
        <f>SUM(I15)</f>
        <v>1936.69</v>
      </c>
      <c r="J16" s="62">
        <f t="shared" ref="J16:L16" si="3">SUM(J15)</f>
        <v>2766.63</v>
      </c>
      <c r="K16" s="62">
        <f t="shared" si="3"/>
        <v>3713.57</v>
      </c>
      <c r="L16" s="62">
        <f t="shared" si="3"/>
        <v>3712.28</v>
      </c>
    </row>
    <row r="17" spans="1:12" ht="51" customHeight="1">
      <c r="A17" s="106">
        <v>300010</v>
      </c>
      <c r="B17" s="128" t="s">
        <v>99</v>
      </c>
      <c r="C17" s="53" t="s">
        <v>52</v>
      </c>
      <c r="D17" s="20" t="s">
        <v>70</v>
      </c>
      <c r="E17" s="20" t="s">
        <v>71</v>
      </c>
      <c r="F17" s="20" t="s">
        <v>72</v>
      </c>
      <c r="G17" s="20" t="s">
        <v>94</v>
      </c>
      <c r="H17" s="20" t="s">
        <v>73</v>
      </c>
      <c r="I17" s="22">
        <v>2981.68</v>
      </c>
      <c r="J17" s="22">
        <v>4791.8900000000003</v>
      </c>
      <c r="K17" s="22">
        <v>6431.99</v>
      </c>
      <c r="L17" s="22">
        <v>6429.76</v>
      </c>
    </row>
    <row r="18" spans="1:12">
      <c r="A18" s="133"/>
      <c r="B18" s="129"/>
      <c r="C18" s="121" t="s">
        <v>25</v>
      </c>
      <c r="D18" s="122"/>
      <c r="E18" s="122"/>
      <c r="F18" s="122"/>
      <c r="G18" s="122"/>
      <c r="H18" s="123"/>
      <c r="I18" s="62">
        <f>SUM(I17)</f>
        <v>2981.68</v>
      </c>
      <c r="J18" s="62">
        <f t="shared" ref="J18:L18" si="4">SUM(J17)</f>
        <v>4791.8900000000003</v>
      </c>
      <c r="K18" s="62">
        <f t="shared" si="4"/>
        <v>6431.99</v>
      </c>
      <c r="L18" s="62">
        <f t="shared" si="4"/>
        <v>6429.76</v>
      </c>
    </row>
    <row r="19" spans="1:12" ht="45" customHeight="1">
      <c r="A19" s="106">
        <v>300010</v>
      </c>
      <c r="B19" s="128" t="s">
        <v>100</v>
      </c>
      <c r="C19" s="53" t="s">
        <v>52</v>
      </c>
      <c r="D19" s="20" t="s">
        <v>70</v>
      </c>
      <c r="E19" s="20" t="s">
        <v>71</v>
      </c>
      <c r="F19" s="20" t="s">
        <v>72</v>
      </c>
      <c r="G19" s="20" t="s">
        <v>94</v>
      </c>
      <c r="H19" s="20" t="s">
        <v>73</v>
      </c>
      <c r="I19" s="22">
        <v>599.51</v>
      </c>
      <c r="J19" s="22">
        <v>1070.53</v>
      </c>
      <c r="K19" s="22">
        <v>1436.9299999999998</v>
      </c>
      <c r="L19" s="22">
        <v>1436.4299999999998</v>
      </c>
    </row>
    <row r="20" spans="1:12">
      <c r="A20" s="133"/>
      <c r="B20" s="129"/>
      <c r="C20" s="121" t="s">
        <v>25</v>
      </c>
      <c r="D20" s="122"/>
      <c r="E20" s="122"/>
      <c r="F20" s="122"/>
      <c r="G20" s="122"/>
      <c r="H20" s="123"/>
      <c r="I20" s="62">
        <f>SUM(I19)</f>
        <v>599.51</v>
      </c>
      <c r="J20" s="62">
        <f t="shared" ref="J20:L20" si="5">SUM(J19)</f>
        <v>1070.53</v>
      </c>
      <c r="K20" s="62">
        <f t="shared" si="5"/>
        <v>1436.9299999999998</v>
      </c>
      <c r="L20" s="62">
        <f t="shared" si="5"/>
        <v>1436.4299999999998</v>
      </c>
    </row>
    <row r="21" spans="1:12" ht="51" customHeight="1">
      <c r="A21" s="106">
        <v>300010</v>
      </c>
      <c r="B21" s="128" t="s">
        <v>101</v>
      </c>
      <c r="C21" s="53" t="s">
        <v>52</v>
      </c>
      <c r="D21" s="20" t="s">
        <v>70</v>
      </c>
      <c r="E21" s="20" t="s">
        <v>71</v>
      </c>
      <c r="F21" s="20" t="s">
        <v>72</v>
      </c>
      <c r="G21" s="20" t="s">
        <v>94</v>
      </c>
      <c r="H21" s="20" t="s">
        <v>73</v>
      </c>
      <c r="I21" s="28">
        <v>430</v>
      </c>
      <c r="J21" s="28" t="s">
        <v>149</v>
      </c>
      <c r="K21" s="28" t="s">
        <v>149</v>
      </c>
      <c r="L21" s="28" t="s">
        <v>149</v>
      </c>
    </row>
    <row r="22" spans="1:12">
      <c r="A22" s="133"/>
      <c r="B22" s="129"/>
      <c r="C22" s="121" t="s">
        <v>25</v>
      </c>
      <c r="D22" s="122"/>
      <c r="E22" s="122"/>
      <c r="F22" s="122"/>
      <c r="G22" s="122"/>
      <c r="H22" s="123"/>
      <c r="I22" s="62">
        <f>SUM(I21)</f>
        <v>430</v>
      </c>
      <c r="J22" s="62">
        <f t="shared" ref="J22:L22" si="6">SUM(J21)</f>
        <v>0</v>
      </c>
      <c r="K22" s="62">
        <f t="shared" si="6"/>
        <v>0</v>
      </c>
      <c r="L22" s="62">
        <f t="shared" si="6"/>
        <v>0</v>
      </c>
    </row>
    <row r="23" spans="1:12" ht="51.75" customHeight="1">
      <c r="A23" s="106">
        <v>300010</v>
      </c>
      <c r="B23" s="128" t="s">
        <v>102</v>
      </c>
      <c r="C23" s="53" t="s">
        <v>52</v>
      </c>
      <c r="D23" s="20" t="s">
        <v>70</v>
      </c>
      <c r="E23" s="20" t="s">
        <v>71</v>
      </c>
      <c r="F23" s="20" t="s">
        <v>72</v>
      </c>
      <c r="G23" s="20" t="s">
        <v>94</v>
      </c>
      <c r="H23" s="20" t="s">
        <v>73</v>
      </c>
      <c r="I23" s="22">
        <v>736.65000000000009</v>
      </c>
      <c r="J23" s="22">
        <v>1973.14</v>
      </c>
      <c r="K23" s="22">
        <v>3531.2999999999997</v>
      </c>
      <c r="L23" s="22">
        <v>3530.0699999999997</v>
      </c>
    </row>
    <row r="24" spans="1:12">
      <c r="A24" s="133"/>
      <c r="B24" s="129"/>
      <c r="C24" s="121" t="s">
        <v>25</v>
      </c>
      <c r="D24" s="122"/>
      <c r="E24" s="122"/>
      <c r="F24" s="122"/>
      <c r="G24" s="122"/>
      <c r="H24" s="123"/>
      <c r="I24" s="62">
        <f>SUM(I23)</f>
        <v>736.65000000000009</v>
      </c>
      <c r="J24" s="62">
        <f t="shared" ref="J24:L24" si="7">SUM(J23)</f>
        <v>1973.14</v>
      </c>
      <c r="K24" s="62">
        <f t="shared" si="7"/>
        <v>3531.2999999999997</v>
      </c>
      <c r="L24" s="62">
        <f t="shared" si="7"/>
        <v>3530.0699999999997</v>
      </c>
    </row>
    <row r="25" spans="1:12" ht="51" customHeight="1">
      <c r="A25" s="106">
        <v>300010</v>
      </c>
      <c r="B25" s="128" t="s">
        <v>103</v>
      </c>
      <c r="C25" s="53" t="s">
        <v>52</v>
      </c>
      <c r="D25" s="20" t="s">
        <v>70</v>
      </c>
      <c r="E25" s="20" t="s">
        <v>71</v>
      </c>
      <c r="F25" s="20" t="s">
        <v>72</v>
      </c>
      <c r="G25" s="20" t="s">
        <v>94</v>
      </c>
      <c r="H25" s="20" t="s">
        <v>73</v>
      </c>
      <c r="I25" s="22">
        <v>1096.6100000000001</v>
      </c>
      <c r="J25" s="22">
        <v>1958.19</v>
      </c>
      <c r="K25" s="22">
        <v>3504.56</v>
      </c>
      <c r="L25" s="22">
        <v>3503.35</v>
      </c>
    </row>
    <row r="26" spans="1:12">
      <c r="A26" s="133"/>
      <c r="B26" s="129"/>
      <c r="C26" s="121" t="s">
        <v>25</v>
      </c>
      <c r="D26" s="122"/>
      <c r="E26" s="122"/>
      <c r="F26" s="122"/>
      <c r="G26" s="122"/>
      <c r="H26" s="123"/>
      <c r="I26" s="62">
        <f>SUM(I25)</f>
        <v>1096.6100000000001</v>
      </c>
      <c r="J26" s="62">
        <f t="shared" ref="J26:L26" si="8">SUM(J25)</f>
        <v>1958.19</v>
      </c>
      <c r="K26" s="62">
        <f t="shared" si="8"/>
        <v>3504.56</v>
      </c>
      <c r="L26" s="62">
        <f t="shared" si="8"/>
        <v>3503.35</v>
      </c>
    </row>
    <row r="27" spans="1:12" ht="51" customHeight="1">
      <c r="A27" s="106">
        <v>300010</v>
      </c>
      <c r="B27" s="128" t="s">
        <v>104</v>
      </c>
      <c r="C27" s="53" t="s">
        <v>52</v>
      </c>
      <c r="D27" s="20" t="s">
        <v>70</v>
      </c>
      <c r="E27" s="20" t="s">
        <v>71</v>
      </c>
      <c r="F27" s="20" t="s">
        <v>72</v>
      </c>
      <c r="G27" s="20" t="s">
        <v>94</v>
      </c>
      <c r="H27" s="20" t="s">
        <v>73</v>
      </c>
      <c r="I27" s="22">
        <v>1342.16</v>
      </c>
      <c r="J27" s="22">
        <v>2396.67</v>
      </c>
      <c r="K27" s="22">
        <v>3216.98</v>
      </c>
      <c r="L27" s="22">
        <v>3215.86</v>
      </c>
    </row>
    <row r="28" spans="1:12">
      <c r="A28" s="133"/>
      <c r="B28" s="129"/>
      <c r="C28" s="121" t="s">
        <v>25</v>
      </c>
      <c r="D28" s="122"/>
      <c r="E28" s="122"/>
      <c r="F28" s="122"/>
      <c r="G28" s="122"/>
      <c r="H28" s="123"/>
      <c r="I28" s="62">
        <f>SUM(I27)</f>
        <v>1342.16</v>
      </c>
      <c r="J28" s="62">
        <f t="shared" ref="J28:L28" si="9">SUM(J27)</f>
        <v>2396.67</v>
      </c>
      <c r="K28" s="62">
        <f t="shared" si="9"/>
        <v>3216.98</v>
      </c>
      <c r="L28" s="62">
        <f t="shared" si="9"/>
        <v>3215.86</v>
      </c>
    </row>
    <row r="29" spans="1:12" ht="51" customHeight="1">
      <c r="A29" s="106">
        <v>300010</v>
      </c>
      <c r="B29" s="128" t="s">
        <v>105</v>
      </c>
      <c r="C29" s="53" t="s">
        <v>52</v>
      </c>
      <c r="D29" s="20" t="s">
        <v>70</v>
      </c>
      <c r="E29" s="20" t="s">
        <v>71</v>
      </c>
      <c r="F29" s="20" t="s">
        <v>72</v>
      </c>
      <c r="G29" s="20" t="s">
        <v>94</v>
      </c>
      <c r="H29" s="20" t="s">
        <v>73</v>
      </c>
      <c r="I29" s="22">
        <v>1069.8200000000002</v>
      </c>
      <c r="J29" s="22">
        <v>2377.31</v>
      </c>
      <c r="K29" s="22">
        <v>717.97199999999987</v>
      </c>
      <c r="L29" s="22">
        <v>717.72299999999996</v>
      </c>
    </row>
    <row r="30" spans="1:12">
      <c r="A30" s="133"/>
      <c r="B30" s="129"/>
      <c r="C30" s="121" t="s">
        <v>25</v>
      </c>
      <c r="D30" s="122"/>
      <c r="E30" s="122"/>
      <c r="F30" s="122"/>
      <c r="G30" s="122"/>
      <c r="H30" s="123"/>
      <c r="I30" s="62">
        <f>SUM(I29)</f>
        <v>1069.8200000000002</v>
      </c>
      <c r="J30" s="62">
        <f t="shared" ref="J30:L30" si="10">SUM(J29)</f>
        <v>2377.31</v>
      </c>
      <c r="K30" s="62">
        <f t="shared" si="10"/>
        <v>717.97199999999987</v>
      </c>
      <c r="L30" s="62">
        <f t="shared" si="10"/>
        <v>717.72299999999996</v>
      </c>
    </row>
    <row r="31" spans="1:12" ht="51" customHeight="1">
      <c r="A31" s="106">
        <v>300010</v>
      </c>
      <c r="B31" s="128" t="s">
        <v>106</v>
      </c>
      <c r="C31" s="53" t="s">
        <v>52</v>
      </c>
      <c r="D31" s="20" t="s">
        <v>70</v>
      </c>
      <c r="E31" s="20" t="s">
        <v>71</v>
      </c>
      <c r="F31" s="20" t="s">
        <v>72</v>
      </c>
      <c r="G31" s="20" t="s">
        <v>94</v>
      </c>
      <c r="H31" s="20" t="s">
        <v>73</v>
      </c>
      <c r="I31" s="22">
        <v>6111.77</v>
      </c>
      <c r="J31" s="22">
        <v>3194.23</v>
      </c>
      <c r="K31" s="22">
        <v>4287.5099999999993</v>
      </c>
      <c r="L31" s="22">
        <v>4286.0199999999995</v>
      </c>
    </row>
    <row r="32" spans="1:12">
      <c r="A32" s="133"/>
      <c r="B32" s="129"/>
      <c r="C32" s="121" t="s">
        <v>25</v>
      </c>
      <c r="D32" s="122"/>
      <c r="E32" s="122"/>
      <c r="F32" s="122"/>
      <c r="G32" s="122"/>
      <c r="H32" s="123"/>
      <c r="I32" s="62">
        <f>SUM(I31)</f>
        <v>6111.77</v>
      </c>
      <c r="J32" s="62">
        <f t="shared" ref="J32:L32" si="11">SUM(J31)</f>
        <v>3194.23</v>
      </c>
      <c r="K32" s="62">
        <f t="shared" si="11"/>
        <v>4287.5099999999993</v>
      </c>
      <c r="L32" s="62">
        <f t="shared" si="11"/>
        <v>4286.0199999999995</v>
      </c>
    </row>
    <row r="33" spans="1:12" ht="51" customHeight="1">
      <c r="A33" s="106">
        <v>300010</v>
      </c>
      <c r="B33" s="128" t="s">
        <v>107</v>
      </c>
      <c r="C33" s="53" t="s">
        <v>52</v>
      </c>
      <c r="D33" s="20" t="s">
        <v>70</v>
      </c>
      <c r="E33" s="20" t="s">
        <v>71</v>
      </c>
      <c r="F33" s="20" t="s">
        <v>72</v>
      </c>
      <c r="G33" s="20" t="s">
        <v>94</v>
      </c>
      <c r="H33" s="20" t="s">
        <v>73</v>
      </c>
      <c r="I33" s="22">
        <v>8633.11</v>
      </c>
      <c r="J33" s="22">
        <v>1778.76</v>
      </c>
      <c r="K33" s="22">
        <v>2387.5700000000002</v>
      </c>
      <c r="L33" s="22">
        <v>2386.7399999999998</v>
      </c>
    </row>
    <row r="34" spans="1:12">
      <c r="A34" s="133"/>
      <c r="B34" s="129"/>
      <c r="C34" s="121" t="s">
        <v>25</v>
      </c>
      <c r="D34" s="122"/>
      <c r="E34" s="122"/>
      <c r="F34" s="122"/>
      <c r="G34" s="122"/>
      <c r="H34" s="123"/>
      <c r="I34" s="62">
        <f>SUM(I33)</f>
        <v>8633.11</v>
      </c>
      <c r="J34" s="62">
        <f t="shared" ref="J34:L34" si="12">SUM(J33)</f>
        <v>1778.76</v>
      </c>
      <c r="K34" s="62">
        <f t="shared" si="12"/>
        <v>2387.5700000000002</v>
      </c>
      <c r="L34" s="62">
        <f t="shared" si="12"/>
        <v>2386.7399999999998</v>
      </c>
    </row>
    <row r="35" spans="1:12" ht="45.75" customHeight="1">
      <c r="A35" s="106">
        <v>300010</v>
      </c>
      <c r="B35" s="128" t="s">
        <v>108</v>
      </c>
      <c r="C35" s="53" t="s">
        <v>52</v>
      </c>
      <c r="D35" s="20" t="s">
        <v>70</v>
      </c>
      <c r="E35" s="20" t="s">
        <v>71</v>
      </c>
      <c r="F35" s="20" t="s">
        <v>72</v>
      </c>
      <c r="G35" s="20" t="s">
        <v>94</v>
      </c>
      <c r="H35" s="20" t="s">
        <v>73</v>
      </c>
      <c r="I35" s="22">
        <v>807.18000000000006</v>
      </c>
      <c r="J35" s="22">
        <v>720.67000000000007</v>
      </c>
      <c r="K35" s="22">
        <v>967.34</v>
      </c>
      <c r="L35" s="22">
        <v>967</v>
      </c>
    </row>
    <row r="36" spans="1:12">
      <c r="A36" s="133"/>
      <c r="B36" s="129"/>
      <c r="C36" s="121" t="s">
        <v>25</v>
      </c>
      <c r="D36" s="122"/>
      <c r="E36" s="122"/>
      <c r="F36" s="122"/>
      <c r="G36" s="122"/>
      <c r="H36" s="123"/>
      <c r="I36" s="62">
        <f>SUM(I35)</f>
        <v>807.18000000000006</v>
      </c>
      <c r="J36" s="62">
        <f t="shared" ref="J36:L36" si="13">SUM(J35)</f>
        <v>720.67000000000007</v>
      </c>
      <c r="K36" s="62">
        <f t="shared" si="13"/>
        <v>967.34</v>
      </c>
      <c r="L36" s="62">
        <f t="shared" si="13"/>
        <v>967</v>
      </c>
    </row>
    <row r="37" spans="1:12" ht="51" customHeight="1">
      <c r="A37" s="106">
        <v>300010</v>
      </c>
      <c r="B37" s="128" t="s">
        <v>109</v>
      </c>
      <c r="C37" s="53" t="s">
        <v>52</v>
      </c>
      <c r="D37" s="20" t="s">
        <v>70</v>
      </c>
      <c r="E37" s="20" t="s">
        <v>71</v>
      </c>
      <c r="F37" s="20" t="s">
        <v>72</v>
      </c>
      <c r="G37" s="20" t="s">
        <v>94</v>
      </c>
      <c r="H37" s="20" t="s">
        <v>73</v>
      </c>
      <c r="I37" s="22">
        <v>725.26</v>
      </c>
      <c r="J37" s="22">
        <v>2417.4499999999998</v>
      </c>
      <c r="K37" s="22">
        <v>730.09500000000003</v>
      </c>
      <c r="L37" s="22">
        <v>729.84299999999996</v>
      </c>
    </row>
    <row r="38" spans="1:12">
      <c r="A38" s="133"/>
      <c r="B38" s="129"/>
      <c r="C38" s="121" t="s">
        <v>25</v>
      </c>
      <c r="D38" s="122"/>
      <c r="E38" s="122"/>
      <c r="F38" s="122"/>
      <c r="G38" s="122"/>
      <c r="H38" s="123"/>
      <c r="I38" s="62">
        <f>SUM(I37)</f>
        <v>725.26</v>
      </c>
      <c r="J38" s="62">
        <f t="shared" ref="J38:L38" si="14">SUM(J37)</f>
        <v>2417.4499999999998</v>
      </c>
      <c r="K38" s="62">
        <f t="shared" si="14"/>
        <v>730.09500000000003</v>
      </c>
      <c r="L38" s="62">
        <f t="shared" si="14"/>
        <v>729.84299999999996</v>
      </c>
    </row>
    <row r="39" spans="1:12" ht="51" customHeight="1">
      <c r="A39" s="106">
        <v>300010</v>
      </c>
      <c r="B39" s="128" t="s">
        <v>110</v>
      </c>
      <c r="C39" s="53" t="s">
        <v>52</v>
      </c>
      <c r="D39" s="20" t="s">
        <v>70</v>
      </c>
      <c r="E39" s="20" t="s">
        <v>71</v>
      </c>
      <c r="F39" s="20" t="s">
        <v>72</v>
      </c>
      <c r="G39" s="20" t="s">
        <v>94</v>
      </c>
      <c r="H39" s="20" t="s">
        <v>73</v>
      </c>
      <c r="I39" s="22">
        <v>1253.54</v>
      </c>
      <c r="J39" s="22">
        <v>696.39</v>
      </c>
      <c r="K39" s="22">
        <v>420.63599999999997</v>
      </c>
      <c r="L39" s="22">
        <v>420.48899999999998</v>
      </c>
    </row>
    <row r="40" spans="1:12">
      <c r="A40" s="133"/>
      <c r="B40" s="129"/>
      <c r="C40" s="121" t="s">
        <v>25</v>
      </c>
      <c r="D40" s="122"/>
      <c r="E40" s="122"/>
      <c r="F40" s="122"/>
      <c r="G40" s="122"/>
      <c r="H40" s="123"/>
      <c r="I40" s="62">
        <f>SUM(I39)</f>
        <v>1253.54</v>
      </c>
      <c r="J40" s="62">
        <f t="shared" ref="J40:L40" si="15">SUM(J39)</f>
        <v>696.39</v>
      </c>
      <c r="K40" s="62">
        <f t="shared" si="15"/>
        <v>420.63599999999997</v>
      </c>
      <c r="L40" s="62">
        <f t="shared" si="15"/>
        <v>420.48899999999998</v>
      </c>
    </row>
    <row r="41" spans="1:12" ht="51" customHeight="1">
      <c r="A41" s="106">
        <v>300010</v>
      </c>
      <c r="B41" s="128" t="s">
        <v>111</v>
      </c>
      <c r="C41" s="53" t="s">
        <v>52</v>
      </c>
      <c r="D41" s="20" t="s">
        <v>70</v>
      </c>
      <c r="E41" s="20" t="s">
        <v>71</v>
      </c>
      <c r="F41" s="20" t="s">
        <v>72</v>
      </c>
      <c r="G41" s="20" t="s">
        <v>94</v>
      </c>
      <c r="H41" s="20" t="s">
        <v>73</v>
      </c>
      <c r="I41" s="22">
        <v>1839.1</v>
      </c>
      <c r="J41" s="22">
        <v>0</v>
      </c>
      <c r="K41" s="22">
        <v>0</v>
      </c>
      <c r="L41" s="22">
        <v>0</v>
      </c>
    </row>
    <row r="42" spans="1:12">
      <c r="A42" s="133"/>
      <c r="B42" s="129"/>
      <c r="C42" s="121" t="s">
        <v>25</v>
      </c>
      <c r="D42" s="122"/>
      <c r="E42" s="122"/>
      <c r="F42" s="122"/>
      <c r="G42" s="122"/>
      <c r="H42" s="123"/>
      <c r="I42" s="62">
        <f>SUM(I41)</f>
        <v>1839.1</v>
      </c>
      <c r="J42" s="62">
        <f t="shared" ref="J42:L42" si="16">SUM(J41)</f>
        <v>0</v>
      </c>
      <c r="K42" s="62">
        <f t="shared" si="16"/>
        <v>0</v>
      </c>
      <c r="L42" s="62">
        <f t="shared" si="16"/>
        <v>0</v>
      </c>
    </row>
    <row r="43" spans="1:12" ht="51" customHeight="1">
      <c r="A43" s="106">
        <v>300010</v>
      </c>
      <c r="B43" s="128" t="s">
        <v>112</v>
      </c>
      <c r="C43" s="53" t="s">
        <v>52</v>
      </c>
      <c r="D43" s="20" t="s">
        <v>70</v>
      </c>
      <c r="E43" s="20" t="s">
        <v>71</v>
      </c>
      <c r="F43" s="20" t="s">
        <v>72</v>
      </c>
      <c r="G43" s="20" t="s">
        <v>94</v>
      </c>
      <c r="H43" s="20" t="s">
        <v>73</v>
      </c>
      <c r="I43" s="22">
        <v>867.8</v>
      </c>
      <c r="J43" s="22">
        <v>1033.06</v>
      </c>
      <c r="K43" s="22">
        <v>311.99399999999997</v>
      </c>
      <c r="L43" s="22">
        <v>374.26499999999999</v>
      </c>
    </row>
    <row r="44" spans="1:12">
      <c r="A44" s="133"/>
      <c r="B44" s="129"/>
      <c r="C44" s="121" t="s">
        <v>25</v>
      </c>
      <c r="D44" s="122"/>
      <c r="E44" s="122"/>
      <c r="F44" s="122"/>
      <c r="G44" s="122"/>
      <c r="H44" s="123"/>
      <c r="I44" s="62">
        <f>SUM(I43)</f>
        <v>867.8</v>
      </c>
      <c r="J44" s="62">
        <f t="shared" ref="J44:L44" si="17">SUM(J43)</f>
        <v>1033.06</v>
      </c>
      <c r="K44" s="62">
        <f t="shared" si="17"/>
        <v>311.99399999999997</v>
      </c>
      <c r="L44" s="62">
        <f t="shared" si="17"/>
        <v>374.26499999999999</v>
      </c>
    </row>
    <row r="45" spans="1:12" ht="51" customHeight="1">
      <c r="A45" s="106">
        <v>300010</v>
      </c>
      <c r="B45" s="128" t="s">
        <v>113</v>
      </c>
      <c r="C45" s="53" t="s">
        <v>52</v>
      </c>
      <c r="D45" s="20" t="s">
        <v>70</v>
      </c>
      <c r="E45" s="20" t="s">
        <v>71</v>
      </c>
      <c r="F45" s="20" t="s">
        <v>72</v>
      </c>
      <c r="G45" s="20" t="s">
        <v>94</v>
      </c>
      <c r="H45" s="20" t="s">
        <v>73</v>
      </c>
      <c r="I45" s="22">
        <v>163</v>
      </c>
      <c r="J45" s="22">
        <v>3201.75</v>
      </c>
      <c r="K45" s="22">
        <v>4297.6099999999997</v>
      </c>
      <c r="L45" s="22">
        <v>4296.1099999999997</v>
      </c>
    </row>
    <row r="46" spans="1:12">
      <c r="A46" s="133"/>
      <c r="B46" s="129"/>
      <c r="C46" s="121" t="s">
        <v>25</v>
      </c>
      <c r="D46" s="122"/>
      <c r="E46" s="122"/>
      <c r="F46" s="122"/>
      <c r="G46" s="122"/>
      <c r="H46" s="123"/>
      <c r="I46" s="62">
        <f>SUM(I45)</f>
        <v>163</v>
      </c>
      <c r="J46" s="62">
        <f t="shared" ref="J46:L46" si="18">SUM(J45)</f>
        <v>3201.75</v>
      </c>
      <c r="K46" s="62">
        <f t="shared" si="18"/>
        <v>4297.6099999999997</v>
      </c>
      <c r="L46" s="62">
        <f t="shared" si="18"/>
        <v>4296.1099999999997</v>
      </c>
    </row>
    <row r="47" spans="1:12" ht="51" customHeight="1">
      <c r="A47" s="106">
        <v>300010</v>
      </c>
      <c r="B47" s="128" t="s">
        <v>114</v>
      </c>
      <c r="C47" s="53" t="s">
        <v>52</v>
      </c>
      <c r="D47" s="20" t="s">
        <v>70</v>
      </c>
      <c r="E47" s="20" t="s">
        <v>71</v>
      </c>
      <c r="F47" s="20" t="s">
        <v>72</v>
      </c>
      <c r="G47" s="20" t="s">
        <v>94</v>
      </c>
      <c r="H47" s="20" t="s">
        <v>73</v>
      </c>
      <c r="I47" s="22">
        <v>344.79</v>
      </c>
      <c r="J47" s="22">
        <v>3694.13</v>
      </c>
      <c r="K47" s="22">
        <v>6611.35</v>
      </c>
      <c r="L47" s="22">
        <v>6609.06</v>
      </c>
    </row>
    <row r="48" spans="1:12">
      <c r="A48" s="133"/>
      <c r="B48" s="129"/>
      <c r="C48" s="121" t="s">
        <v>25</v>
      </c>
      <c r="D48" s="122"/>
      <c r="E48" s="122"/>
      <c r="F48" s="122"/>
      <c r="G48" s="122"/>
      <c r="H48" s="123"/>
      <c r="I48" s="62">
        <f>SUM(I47)</f>
        <v>344.79</v>
      </c>
      <c r="J48" s="62">
        <f t="shared" ref="J48:L48" si="19">SUM(J47)</f>
        <v>3694.13</v>
      </c>
      <c r="K48" s="62">
        <f t="shared" si="19"/>
        <v>6611.35</v>
      </c>
      <c r="L48" s="62">
        <f t="shared" si="19"/>
        <v>6609.06</v>
      </c>
    </row>
    <row r="49" spans="1:12" ht="45.75" customHeight="1">
      <c r="A49" s="106">
        <v>300010</v>
      </c>
      <c r="B49" s="128" t="s">
        <v>115</v>
      </c>
      <c r="C49" s="53" t="s">
        <v>52</v>
      </c>
      <c r="D49" s="20" t="s">
        <v>70</v>
      </c>
      <c r="E49" s="20" t="s">
        <v>71</v>
      </c>
      <c r="F49" s="20" t="s">
        <v>72</v>
      </c>
      <c r="G49" s="20" t="s">
        <v>94</v>
      </c>
      <c r="H49" s="20" t="s">
        <v>73</v>
      </c>
      <c r="I49" s="22">
        <v>3384.6</v>
      </c>
      <c r="J49" s="22">
        <v>4700.7300000000005</v>
      </c>
      <c r="K49" s="22">
        <v>7211.0099999999993</v>
      </c>
      <c r="L49" s="22">
        <v>7208.5099999999993</v>
      </c>
    </row>
    <row r="50" spans="1:12">
      <c r="A50" s="133"/>
      <c r="B50" s="129"/>
      <c r="C50" s="121" t="s">
        <v>25</v>
      </c>
      <c r="D50" s="122"/>
      <c r="E50" s="122"/>
      <c r="F50" s="122"/>
      <c r="G50" s="122"/>
      <c r="H50" s="123"/>
      <c r="I50" s="62">
        <f>SUM(I49)</f>
        <v>3384.6</v>
      </c>
      <c r="J50" s="62">
        <f t="shared" ref="J50:L50" si="20">SUM(J49)</f>
        <v>4700.7300000000005</v>
      </c>
      <c r="K50" s="62">
        <f t="shared" si="20"/>
        <v>7211.0099999999993</v>
      </c>
      <c r="L50" s="62">
        <f t="shared" si="20"/>
        <v>7208.5099999999993</v>
      </c>
    </row>
    <row r="51" spans="1:12" ht="51" customHeight="1">
      <c r="A51" s="106">
        <v>300010</v>
      </c>
      <c r="B51" s="128" t="s">
        <v>116</v>
      </c>
      <c r="C51" s="53" t="s">
        <v>52</v>
      </c>
      <c r="D51" s="20" t="s">
        <v>70</v>
      </c>
      <c r="E51" s="20" t="s">
        <v>71</v>
      </c>
      <c r="F51" s="20" t="s">
        <v>72</v>
      </c>
      <c r="G51" s="20" t="s">
        <v>94</v>
      </c>
      <c r="H51" s="20" t="s">
        <v>73</v>
      </c>
      <c r="I51" s="22">
        <v>1925.92</v>
      </c>
      <c r="J51" s="22">
        <v>2116.35</v>
      </c>
      <c r="K51" s="22">
        <v>2840.71</v>
      </c>
      <c r="L51" s="22">
        <v>2839.72</v>
      </c>
    </row>
    <row r="52" spans="1:12">
      <c r="A52" s="133"/>
      <c r="B52" s="129"/>
      <c r="C52" s="121" t="s">
        <v>25</v>
      </c>
      <c r="D52" s="122"/>
      <c r="E52" s="122"/>
      <c r="F52" s="122"/>
      <c r="G52" s="122"/>
      <c r="H52" s="123"/>
      <c r="I52" s="62">
        <f>SUM(I51)</f>
        <v>1925.92</v>
      </c>
      <c r="J52" s="62">
        <f t="shared" ref="J52:L52" si="21">SUM(J51)</f>
        <v>2116.35</v>
      </c>
      <c r="K52" s="62">
        <f t="shared" si="21"/>
        <v>2840.71</v>
      </c>
      <c r="L52" s="62">
        <f t="shared" si="21"/>
        <v>2839.72</v>
      </c>
    </row>
    <row r="53" spans="1:12" ht="51" customHeight="1">
      <c r="A53" s="106">
        <v>300010</v>
      </c>
      <c r="B53" s="128" t="s">
        <v>117</v>
      </c>
      <c r="C53" s="53" t="s">
        <v>52</v>
      </c>
      <c r="D53" s="20" t="s">
        <v>70</v>
      </c>
      <c r="E53" s="20" t="s">
        <v>71</v>
      </c>
      <c r="F53" s="20" t="s">
        <v>72</v>
      </c>
      <c r="G53" s="20" t="s">
        <v>94</v>
      </c>
      <c r="H53" s="20" t="s">
        <v>73</v>
      </c>
      <c r="I53" s="22">
        <v>283.93</v>
      </c>
      <c r="J53" s="22">
        <v>1014.02</v>
      </c>
      <c r="K53" s="22">
        <v>1361.0800000000002</v>
      </c>
      <c r="L53" s="22">
        <v>1360.6100000000001</v>
      </c>
    </row>
    <row r="54" spans="1:12">
      <c r="A54" s="133"/>
      <c r="B54" s="129"/>
      <c r="C54" s="121" t="s">
        <v>25</v>
      </c>
      <c r="D54" s="122"/>
      <c r="E54" s="122"/>
      <c r="F54" s="122"/>
      <c r="G54" s="122"/>
      <c r="H54" s="123"/>
      <c r="I54" s="62">
        <f>SUM(I53)</f>
        <v>283.93</v>
      </c>
      <c r="J54" s="62">
        <f t="shared" ref="J54:L54" si="22">SUM(J53)</f>
        <v>1014.02</v>
      </c>
      <c r="K54" s="62">
        <f t="shared" si="22"/>
        <v>1361.0800000000002</v>
      </c>
      <c r="L54" s="62">
        <f t="shared" si="22"/>
        <v>1360.6100000000001</v>
      </c>
    </row>
    <row r="55" spans="1:12" ht="47.25" customHeight="1">
      <c r="A55" s="106">
        <v>300010</v>
      </c>
      <c r="B55" s="128" t="s">
        <v>118</v>
      </c>
      <c r="C55" s="53" t="s">
        <v>52</v>
      </c>
      <c r="D55" s="20" t="s">
        <v>70</v>
      </c>
      <c r="E55" s="20" t="s">
        <v>71</v>
      </c>
      <c r="F55" s="20" t="s">
        <v>72</v>
      </c>
      <c r="G55" s="20" t="s">
        <v>94</v>
      </c>
      <c r="H55" s="20" t="s">
        <v>73</v>
      </c>
      <c r="I55" s="22">
        <v>1152.5</v>
      </c>
      <c r="J55" s="22">
        <v>2057.9899999999998</v>
      </c>
      <c r="K55" s="22">
        <v>2762.3799999999997</v>
      </c>
      <c r="L55" s="22">
        <v>2761.42</v>
      </c>
    </row>
    <row r="56" spans="1:12">
      <c r="A56" s="133"/>
      <c r="B56" s="129"/>
      <c r="C56" s="121" t="s">
        <v>25</v>
      </c>
      <c r="D56" s="122"/>
      <c r="E56" s="122"/>
      <c r="F56" s="122"/>
      <c r="G56" s="122"/>
      <c r="H56" s="123"/>
      <c r="I56" s="62">
        <f>SUM(I55)</f>
        <v>1152.5</v>
      </c>
      <c r="J56" s="62">
        <f t="shared" ref="J56:L56" si="23">SUM(J55)</f>
        <v>2057.9899999999998</v>
      </c>
      <c r="K56" s="62">
        <f t="shared" si="23"/>
        <v>2762.3799999999997</v>
      </c>
      <c r="L56" s="62">
        <f t="shared" si="23"/>
        <v>2761.42</v>
      </c>
    </row>
    <row r="57" spans="1:12" ht="51" customHeight="1">
      <c r="A57" s="106">
        <v>300010</v>
      </c>
      <c r="B57" s="128" t="s">
        <v>119</v>
      </c>
      <c r="C57" s="53" t="s">
        <v>52</v>
      </c>
      <c r="D57" s="20" t="s">
        <v>70</v>
      </c>
      <c r="E57" s="20" t="s">
        <v>71</v>
      </c>
      <c r="F57" s="20" t="s">
        <v>72</v>
      </c>
      <c r="G57" s="20" t="s">
        <v>94</v>
      </c>
      <c r="H57" s="20" t="s">
        <v>73</v>
      </c>
      <c r="I57" s="22">
        <v>26438.84</v>
      </c>
      <c r="J57" s="22">
        <v>36719.769999999997</v>
      </c>
      <c r="K57" s="22">
        <f>I57</f>
        <v>26438.84</v>
      </c>
      <c r="L57" s="22">
        <f>I57</f>
        <v>26438.84</v>
      </c>
    </row>
    <row r="58" spans="1:12">
      <c r="A58" s="133"/>
      <c r="B58" s="129"/>
      <c r="C58" s="121" t="s">
        <v>25</v>
      </c>
      <c r="D58" s="122"/>
      <c r="E58" s="122"/>
      <c r="F58" s="122"/>
      <c r="G58" s="122"/>
      <c r="H58" s="123"/>
      <c r="I58" s="62">
        <f>SUM(I57)</f>
        <v>26438.84</v>
      </c>
      <c r="J58" s="62">
        <f t="shared" ref="J58:L58" si="24">SUM(J57)</f>
        <v>36719.769999999997</v>
      </c>
      <c r="K58" s="62">
        <f t="shared" si="24"/>
        <v>26438.84</v>
      </c>
      <c r="L58" s="62">
        <f t="shared" si="24"/>
        <v>26438.84</v>
      </c>
    </row>
    <row r="59" spans="1:12" ht="51" customHeight="1">
      <c r="A59" s="106">
        <v>300010</v>
      </c>
      <c r="B59" s="128" t="s">
        <v>120</v>
      </c>
      <c r="C59" s="53" t="s">
        <v>52</v>
      </c>
      <c r="D59" s="20" t="s">
        <v>70</v>
      </c>
      <c r="E59" s="20" t="s">
        <v>71</v>
      </c>
      <c r="F59" s="20" t="s">
        <v>72</v>
      </c>
      <c r="G59" s="20" t="s">
        <v>94</v>
      </c>
      <c r="H59" s="20" t="s">
        <v>73</v>
      </c>
      <c r="I59" s="22">
        <v>5904.46</v>
      </c>
      <c r="J59" s="22">
        <v>7213.93</v>
      </c>
      <c r="K59" s="22">
        <v>10427.879999999999</v>
      </c>
      <c r="L59" s="22">
        <v>10424.26</v>
      </c>
    </row>
    <row r="60" spans="1:12">
      <c r="A60" s="133"/>
      <c r="B60" s="129"/>
      <c r="C60" s="121" t="s">
        <v>25</v>
      </c>
      <c r="D60" s="122"/>
      <c r="E60" s="122"/>
      <c r="F60" s="122"/>
      <c r="G60" s="122"/>
      <c r="H60" s="123"/>
      <c r="I60" s="62">
        <f>SUM(I59)</f>
        <v>5904.46</v>
      </c>
      <c r="J60" s="62">
        <f t="shared" ref="J60:L60" si="25">SUM(J59)</f>
        <v>7213.93</v>
      </c>
      <c r="K60" s="62">
        <f t="shared" si="25"/>
        <v>10427.879999999999</v>
      </c>
      <c r="L60" s="62">
        <f t="shared" si="25"/>
        <v>10424.26</v>
      </c>
    </row>
    <row r="61" spans="1:12" ht="45" customHeight="1">
      <c r="A61" s="106">
        <v>300010</v>
      </c>
      <c r="B61" s="128" t="s">
        <v>121</v>
      </c>
      <c r="C61" s="53" t="s">
        <v>52</v>
      </c>
      <c r="D61" s="20" t="s">
        <v>70</v>
      </c>
      <c r="E61" s="20" t="s">
        <v>71</v>
      </c>
      <c r="F61" s="20" t="s">
        <v>72</v>
      </c>
      <c r="G61" s="20" t="s">
        <v>94</v>
      </c>
      <c r="H61" s="20" t="s">
        <v>73</v>
      </c>
      <c r="I61" s="22">
        <v>4604.34</v>
      </c>
      <c r="J61" s="22">
        <v>4698.1899999999996</v>
      </c>
      <c r="K61" s="22">
        <v>6306.23</v>
      </c>
      <c r="L61" s="22">
        <v>6304.04</v>
      </c>
    </row>
    <row r="62" spans="1:12">
      <c r="A62" s="133"/>
      <c r="B62" s="129"/>
      <c r="C62" s="121" t="s">
        <v>25</v>
      </c>
      <c r="D62" s="122"/>
      <c r="E62" s="122"/>
      <c r="F62" s="122"/>
      <c r="G62" s="122"/>
      <c r="H62" s="123"/>
      <c r="I62" s="62">
        <f>SUM(I61)</f>
        <v>4604.34</v>
      </c>
      <c r="J62" s="62">
        <f t="shared" ref="J62:L62" si="26">SUM(J61)</f>
        <v>4698.1899999999996</v>
      </c>
      <c r="K62" s="62">
        <f t="shared" si="26"/>
        <v>6306.23</v>
      </c>
      <c r="L62" s="62">
        <f t="shared" si="26"/>
        <v>6304.04</v>
      </c>
    </row>
    <row r="63" spans="1:12" ht="50.25" customHeight="1">
      <c r="A63" s="106">
        <v>300010</v>
      </c>
      <c r="B63" s="128" t="s">
        <v>122</v>
      </c>
      <c r="C63" s="53" t="s">
        <v>52</v>
      </c>
      <c r="D63" s="20" t="s">
        <v>70</v>
      </c>
      <c r="E63" s="20" t="s">
        <v>71</v>
      </c>
      <c r="F63" s="20" t="s">
        <v>72</v>
      </c>
      <c r="G63" s="20" t="s">
        <v>94</v>
      </c>
      <c r="H63" s="20" t="s">
        <v>73</v>
      </c>
      <c r="I63" s="28">
        <v>293.8</v>
      </c>
      <c r="J63" s="28" t="s">
        <v>149</v>
      </c>
      <c r="K63" s="28" t="s">
        <v>149</v>
      </c>
      <c r="L63" s="28" t="s">
        <v>149</v>
      </c>
    </row>
    <row r="64" spans="1:12">
      <c r="A64" s="133"/>
      <c r="B64" s="129"/>
      <c r="C64" s="121" t="s">
        <v>25</v>
      </c>
      <c r="D64" s="122"/>
      <c r="E64" s="122"/>
      <c r="F64" s="122"/>
      <c r="G64" s="122"/>
      <c r="H64" s="123"/>
      <c r="I64" s="62">
        <f>SUM(I63)</f>
        <v>293.8</v>
      </c>
      <c r="J64" s="62">
        <f t="shared" ref="J64:L64" si="27">SUM(J63)</f>
        <v>0</v>
      </c>
      <c r="K64" s="62">
        <f t="shared" si="27"/>
        <v>0</v>
      </c>
      <c r="L64" s="62">
        <f t="shared" si="27"/>
        <v>0</v>
      </c>
    </row>
    <row r="65" spans="1:12" ht="51" customHeight="1">
      <c r="A65" s="106">
        <v>300010</v>
      </c>
      <c r="B65" s="128" t="s">
        <v>123</v>
      </c>
      <c r="C65" s="53" t="s">
        <v>52</v>
      </c>
      <c r="D65" s="20" t="s">
        <v>70</v>
      </c>
      <c r="E65" s="20" t="s">
        <v>71</v>
      </c>
      <c r="F65" s="20" t="s">
        <v>72</v>
      </c>
      <c r="G65" s="20" t="s">
        <v>94</v>
      </c>
      <c r="H65" s="20" t="s">
        <v>73</v>
      </c>
      <c r="I65" s="22">
        <v>1489.42</v>
      </c>
      <c r="J65" s="22">
        <v>3546.15</v>
      </c>
      <c r="K65" s="22">
        <v>4759.88</v>
      </c>
      <c r="L65" s="22">
        <v>4758.2300000000005</v>
      </c>
    </row>
    <row r="66" spans="1:12">
      <c r="A66" s="133"/>
      <c r="B66" s="129"/>
      <c r="C66" s="121" t="s">
        <v>25</v>
      </c>
      <c r="D66" s="122"/>
      <c r="E66" s="122"/>
      <c r="F66" s="122"/>
      <c r="G66" s="122"/>
      <c r="H66" s="123"/>
      <c r="I66" s="62">
        <f>SUM(I65)</f>
        <v>1489.42</v>
      </c>
      <c r="J66" s="62">
        <f t="shared" ref="J66:L66" si="28">SUM(J65)</f>
        <v>3546.15</v>
      </c>
      <c r="K66" s="62">
        <f t="shared" si="28"/>
        <v>4759.88</v>
      </c>
      <c r="L66" s="62">
        <f t="shared" si="28"/>
        <v>4758.2300000000005</v>
      </c>
    </row>
    <row r="67" spans="1:12" ht="51" customHeight="1">
      <c r="A67" s="106">
        <v>300010</v>
      </c>
      <c r="B67" s="128" t="s">
        <v>124</v>
      </c>
      <c r="C67" s="53" t="s">
        <v>52</v>
      </c>
      <c r="D67" s="20" t="s">
        <v>70</v>
      </c>
      <c r="E67" s="20" t="s">
        <v>71</v>
      </c>
      <c r="F67" s="20" t="s">
        <v>72</v>
      </c>
      <c r="G67" s="20" t="s">
        <v>94</v>
      </c>
      <c r="H67" s="20" t="s">
        <v>73</v>
      </c>
      <c r="I67" s="28">
        <v>751.6</v>
      </c>
      <c r="J67" s="28">
        <v>2681.4</v>
      </c>
      <c r="K67" s="28">
        <v>5367.3</v>
      </c>
      <c r="L67" s="28">
        <v>5364.6</v>
      </c>
    </row>
    <row r="68" spans="1:12">
      <c r="A68" s="133"/>
      <c r="B68" s="129"/>
      <c r="C68" s="121" t="s">
        <v>25</v>
      </c>
      <c r="D68" s="122"/>
      <c r="E68" s="122"/>
      <c r="F68" s="122"/>
      <c r="G68" s="122"/>
      <c r="H68" s="123"/>
      <c r="I68" s="62">
        <f>SUM(I67)</f>
        <v>751.6</v>
      </c>
      <c r="J68" s="62">
        <f t="shared" ref="J68:L68" si="29">SUM(J67)</f>
        <v>2681.4</v>
      </c>
      <c r="K68" s="62">
        <f t="shared" si="29"/>
        <v>5367.3</v>
      </c>
      <c r="L68" s="62">
        <f t="shared" si="29"/>
        <v>5364.6</v>
      </c>
    </row>
    <row r="69" spans="1:12" ht="51.75" customHeight="1">
      <c r="A69" s="106">
        <v>300010</v>
      </c>
      <c r="B69" s="128" t="s">
        <v>125</v>
      </c>
      <c r="C69" s="53" t="s">
        <v>52</v>
      </c>
      <c r="D69" s="20" t="s">
        <v>70</v>
      </c>
      <c r="E69" s="20" t="s">
        <v>71</v>
      </c>
      <c r="F69" s="20" t="s">
        <v>72</v>
      </c>
      <c r="G69" s="20" t="s">
        <v>94</v>
      </c>
      <c r="H69" s="20" t="s">
        <v>73</v>
      </c>
      <c r="I69" s="22">
        <v>7635.34</v>
      </c>
      <c r="J69" s="22">
        <v>13634.22</v>
      </c>
      <c r="K69" s="22">
        <v>18300.78</v>
      </c>
      <c r="L69" s="22">
        <v>18294.419999999998</v>
      </c>
    </row>
    <row r="70" spans="1:12" ht="17.25" customHeight="1">
      <c r="A70" s="133"/>
      <c r="B70" s="129"/>
      <c r="C70" s="121" t="s">
        <v>25</v>
      </c>
      <c r="D70" s="122"/>
      <c r="E70" s="122"/>
      <c r="F70" s="122"/>
      <c r="G70" s="122"/>
      <c r="H70" s="123"/>
      <c r="I70" s="62">
        <f>SUM(I69)</f>
        <v>7635.34</v>
      </c>
      <c r="J70" s="62">
        <f t="shared" ref="J70:L70" si="30">SUM(J69)</f>
        <v>13634.22</v>
      </c>
      <c r="K70" s="62">
        <f t="shared" si="30"/>
        <v>18300.78</v>
      </c>
      <c r="L70" s="62">
        <f t="shared" si="30"/>
        <v>18294.419999999998</v>
      </c>
    </row>
    <row r="71" spans="1:12" ht="51" customHeight="1">
      <c r="A71" s="106">
        <v>300010</v>
      </c>
      <c r="B71" s="128" t="s">
        <v>126</v>
      </c>
      <c r="C71" s="53" t="s">
        <v>52</v>
      </c>
      <c r="D71" s="20" t="s">
        <v>70</v>
      </c>
      <c r="E71" s="20" t="s">
        <v>71</v>
      </c>
      <c r="F71" s="20" t="s">
        <v>72</v>
      </c>
      <c r="G71" s="20" t="s">
        <v>94</v>
      </c>
      <c r="H71" s="20" t="s">
        <v>73</v>
      </c>
      <c r="I71" s="22">
        <v>447.35</v>
      </c>
      <c r="J71" s="22">
        <v>0</v>
      </c>
      <c r="K71" s="22">
        <v>0</v>
      </c>
      <c r="L71" s="22">
        <v>0</v>
      </c>
    </row>
    <row r="72" spans="1:12">
      <c r="A72" s="133"/>
      <c r="B72" s="129"/>
      <c r="C72" s="121" t="s">
        <v>25</v>
      </c>
      <c r="D72" s="122"/>
      <c r="E72" s="122"/>
      <c r="F72" s="122"/>
      <c r="G72" s="122"/>
      <c r="H72" s="123"/>
      <c r="I72" s="62">
        <f>SUM(I71)</f>
        <v>447.35</v>
      </c>
      <c r="J72" s="62">
        <f t="shared" ref="J72:L72" si="31">SUM(J71)</f>
        <v>0</v>
      </c>
      <c r="K72" s="62">
        <f t="shared" si="31"/>
        <v>0</v>
      </c>
      <c r="L72" s="62">
        <f t="shared" si="31"/>
        <v>0</v>
      </c>
    </row>
    <row r="73" spans="1:12" ht="51" customHeight="1">
      <c r="A73" s="106">
        <v>300010</v>
      </c>
      <c r="B73" s="128" t="s">
        <v>127</v>
      </c>
      <c r="C73" s="53" t="s">
        <v>52</v>
      </c>
      <c r="D73" s="20" t="s">
        <v>70</v>
      </c>
      <c r="E73" s="20" t="s">
        <v>71</v>
      </c>
      <c r="F73" s="20" t="s">
        <v>72</v>
      </c>
      <c r="G73" s="20" t="s">
        <v>94</v>
      </c>
      <c r="H73" s="20" t="s">
        <v>73</v>
      </c>
      <c r="I73" s="22">
        <v>2848.8500000000004</v>
      </c>
      <c r="J73" s="22">
        <v>3323.58</v>
      </c>
      <c r="K73" s="22">
        <v>1003.7549999999999</v>
      </c>
      <c r="L73" s="22">
        <v>1003.4069999999998</v>
      </c>
    </row>
    <row r="74" spans="1:12">
      <c r="A74" s="133"/>
      <c r="B74" s="129"/>
      <c r="C74" s="121" t="s">
        <v>25</v>
      </c>
      <c r="D74" s="122"/>
      <c r="E74" s="122"/>
      <c r="F74" s="122"/>
      <c r="G74" s="122"/>
      <c r="H74" s="123"/>
      <c r="I74" s="62">
        <f>SUM(I73)</f>
        <v>2848.8500000000004</v>
      </c>
      <c r="J74" s="62">
        <f t="shared" ref="J74:L74" si="32">SUM(J73)</f>
        <v>3323.58</v>
      </c>
      <c r="K74" s="62">
        <f t="shared" si="32"/>
        <v>1003.7549999999999</v>
      </c>
      <c r="L74" s="62">
        <f t="shared" si="32"/>
        <v>1003.4069999999998</v>
      </c>
    </row>
    <row r="75" spans="1:12" ht="51" customHeight="1">
      <c r="A75" s="106">
        <v>300010</v>
      </c>
      <c r="B75" s="128" t="s">
        <v>128</v>
      </c>
      <c r="C75" s="53" t="s">
        <v>52</v>
      </c>
      <c r="D75" s="20" t="s">
        <v>70</v>
      </c>
      <c r="E75" s="20" t="s">
        <v>71</v>
      </c>
      <c r="F75" s="20" t="s">
        <v>72</v>
      </c>
      <c r="G75" s="20" t="s">
        <v>94</v>
      </c>
      <c r="H75" s="20" t="s">
        <v>73</v>
      </c>
      <c r="I75" s="22">
        <v>2630.67</v>
      </c>
      <c r="J75" s="22">
        <v>1461.4399999999998</v>
      </c>
      <c r="K75" s="22">
        <v>441.37200000000001</v>
      </c>
      <c r="L75" s="22">
        <v>441.21899999999999</v>
      </c>
    </row>
    <row r="76" spans="1:12">
      <c r="A76" s="133"/>
      <c r="B76" s="129"/>
      <c r="C76" s="121" t="s">
        <v>25</v>
      </c>
      <c r="D76" s="122"/>
      <c r="E76" s="122"/>
      <c r="F76" s="122"/>
      <c r="G76" s="122"/>
      <c r="H76" s="123"/>
      <c r="I76" s="62">
        <f>SUM(I75)</f>
        <v>2630.67</v>
      </c>
      <c r="J76" s="62">
        <f t="shared" ref="J76:L76" si="33">SUM(J75)</f>
        <v>1461.4399999999998</v>
      </c>
      <c r="K76" s="62">
        <f t="shared" si="33"/>
        <v>441.37200000000001</v>
      </c>
      <c r="L76" s="62">
        <f t="shared" si="33"/>
        <v>441.21899999999999</v>
      </c>
    </row>
    <row r="77" spans="1:12" ht="43.5" customHeight="1">
      <c r="A77" s="106">
        <v>300010</v>
      </c>
      <c r="B77" s="128" t="s">
        <v>129</v>
      </c>
      <c r="C77" s="53" t="s">
        <v>52</v>
      </c>
      <c r="D77" s="20" t="s">
        <v>70</v>
      </c>
      <c r="E77" s="20" t="s">
        <v>71</v>
      </c>
      <c r="F77" s="20" t="s">
        <v>72</v>
      </c>
      <c r="G77" s="20" t="s">
        <v>94</v>
      </c>
      <c r="H77" s="20" t="s">
        <v>73</v>
      </c>
      <c r="I77" s="28">
        <v>320.39999999999998</v>
      </c>
      <c r="J77" s="28" t="s">
        <v>149</v>
      </c>
      <c r="K77" s="28" t="s">
        <v>149</v>
      </c>
      <c r="L77" s="28" t="s">
        <v>149</v>
      </c>
    </row>
    <row r="78" spans="1:12">
      <c r="A78" s="133"/>
      <c r="B78" s="129"/>
      <c r="C78" s="121" t="s">
        <v>25</v>
      </c>
      <c r="D78" s="122"/>
      <c r="E78" s="122"/>
      <c r="F78" s="122"/>
      <c r="G78" s="122"/>
      <c r="H78" s="123"/>
      <c r="I78" s="62">
        <f>SUM(I77)</f>
        <v>320.39999999999998</v>
      </c>
      <c r="J78" s="62">
        <f t="shared" ref="J78:L78" si="34">SUM(J77)</f>
        <v>0</v>
      </c>
      <c r="K78" s="62">
        <f t="shared" si="34"/>
        <v>0</v>
      </c>
      <c r="L78" s="62">
        <f t="shared" si="34"/>
        <v>0</v>
      </c>
    </row>
    <row r="79" spans="1:12" ht="51" customHeight="1">
      <c r="A79" s="106">
        <v>300010</v>
      </c>
      <c r="B79" s="128" t="s">
        <v>130</v>
      </c>
      <c r="C79" s="53" t="s">
        <v>52</v>
      </c>
      <c r="D79" s="20" t="s">
        <v>70</v>
      </c>
      <c r="E79" s="20" t="s">
        <v>71</v>
      </c>
      <c r="F79" s="20" t="s">
        <v>72</v>
      </c>
      <c r="G79" s="20" t="s">
        <v>94</v>
      </c>
      <c r="H79" s="20" t="s">
        <v>73</v>
      </c>
      <c r="I79" s="22">
        <v>16984.73</v>
      </c>
      <c r="J79" s="22">
        <v>6900.5</v>
      </c>
      <c r="K79" s="22">
        <v>7900.52</v>
      </c>
      <c r="L79" s="22">
        <f>K79</f>
        <v>7900.52</v>
      </c>
    </row>
    <row r="80" spans="1:12">
      <c r="A80" s="133"/>
      <c r="B80" s="129"/>
      <c r="C80" s="121" t="s">
        <v>25</v>
      </c>
      <c r="D80" s="122"/>
      <c r="E80" s="122"/>
      <c r="F80" s="122"/>
      <c r="G80" s="122"/>
      <c r="H80" s="123"/>
      <c r="I80" s="62">
        <f>SUM(I79)</f>
        <v>16984.73</v>
      </c>
      <c r="J80" s="62">
        <f t="shared" ref="J80:L80" si="35">SUM(J79)</f>
        <v>6900.5</v>
      </c>
      <c r="K80" s="62">
        <f t="shared" si="35"/>
        <v>7900.52</v>
      </c>
      <c r="L80" s="62">
        <f t="shared" si="35"/>
        <v>7900.52</v>
      </c>
    </row>
    <row r="81" spans="1:12" ht="48" customHeight="1">
      <c r="A81" s="106">
        <v>300010</v>
      </c>
      <c r="B81" s="128" t="s">
        <v>131</v>
      </c>
      <c r="C81" s="53" t="s">
        <v>52</v>
      </c>
      <c r="D81" s="20" t="s">
        <v>70</v>
      </c>
      <c r="E81" s="20" t="s">
        <v>71</v>
      </c>
      <c r="F81" s="20" t="s">
        <v>72</v>
      </c>
      <c r="G81" s="20" t="s">
        <v>94</v>
      </c>
      <c r="H81" s="20" t="s">
        <v>73</v>
      </c>
      <c r="I81" s="22">
        <v>6272.96</v>
      </c>
      <c r="J81" s="22">
        <v>5600.7300000000005</v>
      </c>
      <c r="K81" s="22">
        <v>6617.69</v>
      </c>
      <c r="L81" s="22">
        <f>K81</f>
        <v>6617.69</v>
      </c>
    </row>
    <row r="82" spans="1:12">
      <c r="A82" s="133"/>
      <c r="B82" s="129"/>
      <c r="C82" s="121" t="s">
        <v>25</v>
      </c>
      <c r="D82" s="122"/>
      <c r="E82" s="122"/>
      <c r="F82" s="122"/>
      <c r="G82" s="122"/>
      <c r="H82" s="123"/>
      <c r="I82" s="62">
        <f>SUM(I81)</f>
        <v>6272.96</v>
      </c>
      <c r="J82" s="62">
        <f t="shared" ref="J82:L82" si="36">SUM(J81)</f>
        <v>5600.7300000000005</v>
      </c>
      <c r="K82" s="62">
        <f t="shared" si="36"/>
        <v>6617.69</v>
      </c>
      <c r="L82" s="62">
        <f t="shared" si="36"/>
        <v>6617.69</v>
      </c>
    </row>
    <row r="83" spans="1:12" ht="47.25" customHeight="1">
      <c r="A83" s="120">
        <v>300010</v>
      </c>
      <c r="B83" s="128" t="s">
        <v>132</v>
      </c>
      <c r="C83" s="53" t="s">
        <v>52</v>
      </c>
      <c r="D83" s="20" t="s">
        <v>70</v>
      </c>
      <c r="E83" s="20" t="s">
        <v>71</v>
      </c>
      <c r="F83" s="20" t="s">
        <v>72</v>
      </c>
      <c r="G83" s="20" t="s">
        <v>94</v>
      </c>
      <c r="H83" s="20" t="s">
        <v>73</v>
      </c>
      <c r="I83" s="22">
        <v>3616.98</v>
      </c>
      <c r="J83" s="22">
        <v>2348.63</v>
      </c>
      <c r="K83" s="22">
        <v>3152.4900000000002</v>
      </c>
      <c r="L83" s="22">
        <v>3151.4</v>
      </c>
    </row>
    <row r="84" spans="1:12">
      <c r="A84" s="120"/>
      <c r="B84" s="129"/>
      <c r="C84" s="121" t="s">
        <v>25</v>
      </c>
      <c r="D84" s="122"/>
      <c r="E84" s="122"/>
      <c r="F84" s="122"/>
      <c r="G84" s="122"/>
      <c r="H84" s="123"/>
      <c r="I84" s="62">
        <f>SUM(I83)</f>
        <v>3616.98</v>
      </c>
      <c r="J84" s="62">
        <f t="shared" ref="J84:L84" si="37">SUM(J83)</f>
        <v>2348.63</v>
      </c>
      <c r="K84" s="62">
        <f t="shared" si="37"/>
        <v>3152.4900000000002</v>
      </c>
      <c r="L84" s="62">
        <f t="shared" si="37"/>
        <v>3151.4</v>
      </c>
    </row>
    <row r="85" spans="1:12" ht="43.5" customHeight="1">
      <c r="A85" s="106">
        <v>300010</v>
      </c>
      <c r="B85" s="128" t="s">
        <v>133</v>
      </c>
      <c r="C85" s="53" t="s">
        <v>52</v>
      </c>
      <c r="D85" s="20" t="s">
        <v>70</v>
      </c>
      <c r="E85" s="20" t="s">
        <v>71</v>
      </c>
      <c r="F85" s="20" t="s">
        <v>72</v>
      </c>
      <c r="G85" s="20" t="s">
        <v>94</v>
      </c>
      <c r="H85" s="20" t="s">
        <v>73</v>
      </c>
      <c r="I85" s="22">
        <v>1354.85</v>
      </c>
      <c r="J85" s="22">
        <v>0</v>
      </c>
      <c r="K85" s="22">
        <v>0</v>
      </c>
      <c r="L85" s="22">
        <v>0</v>
      </c>
    </row>
    <row r="86" spans="1:12">
      <c r="A86" s="133"/>
      <c r="B86" s="129"/>
      <c r="C86" s="121" t="s">
        <v>25</v>
      </c>
      <c r="D86" s="135"/>
      <c r="E86" s="135"/>
      <c r="F86" s="135"/>
      <c r="G86" s="135"/>
      <c r="H86" s="136"/>
      <c r="I86" s="62">
        <f>SUM(I85)</f>
        <v>1354.85</v>
      </c>
      <c r="J86" s="62">
        <f t="shared" ref="J86:L86" si="38">SUM(J85)</f>
        <v>0</v>
      </c>
      <c r="K86" s="62">
        <f t="shared" si="38"/>
        <v>0</v>
      </c>
      <c r="L86" s="62">
        <f t="shared" si="38"/>
        <v>0</v>
      </c>
    </row>
    <row r="87" spans="1:12" ht="51" customHeight="1">
      <c r="A87" s="106">
        <v>300010</v>
      </c>
      <c r="B87" s="128" t="s">
        <v>134</v>
      </c>
      <c r="C87" s="53" t="s">
        <v>52</v>
      </c>
      <c r="D87" s="20" t="s">
        <v>70</v>
      </c>
      <c r="E87" s="20" t="s">
        <v>71</v>
      </c>
      <c r="F87" s="20" t="s">
        <v>72</v>
      </c>
      <c r="G87" s="20" t="s">
        <v>94</v>
      </c>
      <c r="H87" s="20" t="s">
        <v>73</v>
      </c>
      <c r="I87" s="22">
        <v>298.24</v>
      </c>
      <c r="J87" s="22">
        <v>497.03999999999996</v>
      </c>
      <c r="K87" s="22">
        <v>497</v>
      </c>
      <c r="L87" s="22">
        <v>497</v>
      </c>
    </row>
    <row r="88" spans="1:12">
      <c r="A88" s="133"/>
      <c r="B88" s="129"/>
      <c r="C88" s="121" t="s">
        <v>25</v>
      </c>
      <c r="D88" s="122"/>
      <c r="E88" s="122"/>
      <c r="F88" s="122"/>
      <c r="G88" s="122"/>
      <c r="H88" s="123"/>
      <c r="I88" s="62">
        <f>SUM(I87)</f>
        <v>298.24</v>
      </c>
      <c r="J88" s="62">
        <f t="shared" ref="J88:L88" si="39">SUM(J87)</f>
        <v>497.03999999999996</v>
      </c>
      <c r="K88" s="62">
        <f t="shared" si="39"/>
        <v>497</v>
      </c>
      <c r="L88" s="62">
        <f t="shared" si="39"/>
        <v>497</v>
      </c>
    </row>
    <row r="89" spans="1:12" ht="63.75" customHeight="1">
      <c r="A89" s="106">
        <v>300010</v>
      </c>
      <c r="B89" s="128" t="s">
        <v>135</v>
      </c>
      <c r="C89" s="53" t="s">
        <v>52</v>
      </c>
      <c r="D89" s="20" t="s">
        <v>70</v>
      </c>
      <c r="E89" s="20" t="s">
        <v>71</v>
      </c>
      <c r="F89" s="20" t="s">
        <v>72</v>
      </c>
      <c r="G89" s="20" t="s">
        <v>94</v>
      </c>
      <c r="H89" s="20" t="s">
        <v>73</v>
      </c>
      <c r="I89" s="28">
        <v>3453.4</v>
      </c>
      <c r="J89" s="28" t="s">
        <v>149</v>
      </c>
      <c r="K89" s="28" t="s">
        <v>149</v>
      </c>
      <c r="L89" s="28" t="s">
        <v>149</v>
      </c>
    </row>
    <row r="90" spans="1:12">
      <c r="A90" s="133"/>
      <c r="B90" s="129"/>
      <c r="C90" s="121" t="s">
        <v>25</v>
      </c>
      <c r="D90" s="122"/>
      <c r="E90" s="122"/>
      <c r="F90" s="122"/>
      <c r="G90" s="122"/>
      <c r="H90" s="123"/>
      <c r="I90" s="62">
        <f>SUM(I89)</f>
        <v>3453.4</v>
      </c>
      <c r="J90" s="62">
        <f t="shared" ref="J90:L90" si="40">SUM(J89)</f>
        <v>0</v>
      </c>
      <c r="K90" s="62">
        <f t="shared" si="40"/>
        <v>0</v>
      </c>
      <c r="L90" s="62">
        <f t="shared" si="40"/>
        <v>0</v>
      </c>
    </row>
    <row r="91" spans="1:12" ht="51" customHeight="1">
      <c r="A91" s="106">
        <v>300010</v>
      </c>
      <c r="B91" s="128" t="s">
        <v>136</v>
      </c>
      <c r="C91" s="53" t="s">
        <v>52</v>
      </c>
      <c r="D91" s="20" t="s">
        <v>70</v>
      </c>
      <c r="E91" s="20" t="s">
        <v>71</v>
      </c>
      <c r="F91" s="20" t="s">
        <v>72</v>
      </c>
      <c r="G91" s="20" t="s">
        <v>94</v>
      </c>
      <c r="H91" s="20" t="s">
        <v>73</v>
      </c>
      <c r="I91" s="28">
        <v>323.7</v>
      </c>
      <c r="J91" s="28" t="s">
        <v>149</v>
      </c>
      <c r="K91" s="28" t="s">
        <v>149</v>
      </c>
      <c r="L91" s="28" t="s">
        <v>149</v>
      </c>
    </row>
    <row r="92" spans="1:12">
      <c r="A92" s="133"/>
      <c r="B92" s="129"/>
      <c r="C92" s="121" t="s">
        <v>25</v>
      </c>
      <c r="D92" s="122"/>
      <c r="E92" s="122"/>
      <c r="F92" s="122"/>
      <c r="G92" s="122"/>
      <c r="H92" s="123"/>
      <c r="I92" s="62">
        <f>SUM(I91)</f>
        <v>323.7</v>
      </c>
      <c r="J92" s="62">
        <f t="shared" ref="J92:L92" si="41">SUM(J91)</f>
        <v>0</v>
      </c>
      <c r="K92" s="62">
        <f t="shared" si="41"/>
        <v>0</v>
      </c>
      <c r="L92" s="62">
        <f t="shared" si="41"/>
        <v>0</v>
      </c>
    </row>
    <row r="93" spans="1:12" ht="39.75" customHeight="1">
      <c r="A93" s="106">
        <v>300010</v>
      </c>
      <c r="B93" s="128" t="s">
        <v>76</v>
      </c>
      <c r="C93" s="55" t="s">
        <v>77</v>
      </c>
      <c r="D93" s="20" t="s">
        <v>70</v>
      </c>
      <c r="E93" s="20" t="s">
        <v>71</v>
      </c>
      <c r="F93" s="20" t="s">
        <v>72</v>
      </c>
      <c r="G93" s="20" t="s">
        <v>94</v>
      </c>
      <c r="H93" s="20" t="s">
        <v>73</v>
      </c>
      <c r="I93" s="21">
        <v>548.6</v>
      </c>
      <c r="J93" s="21">
        <v>1035.31</v>
      </c>
      <c r="K93" s="21">
        <v>1035.31</v>
      </c>
      <c r="L93" s="21">
        <v>1035.31</v>
      </c>
    </row>
    <row r="94" spans="1:12" ht="15" customHeight="1">
      <c r="A94" s="133"/>
      <c r="B94" s="129"/>
      <c r="C94" s="121" t="s">
        <v>25</v>
      </c>
      <c r="D94" s="130"/>
      <c r="E94" s="130"/>
      <c r="F94" s="130"/>
      <c r="G94" s="130"/>
      <c r="H94" s="131"/>
      <c r="I94" s="62">
        <f>SUM(I93)</f>
        <v>548.6</v>
      </c>
      <c r="J94" s="62">
        <f t="shared" ref="J94:L94" si="42">SUM(J93)</f>
        <v>1035.31</v>
      </c>
      <c r="K94" s="62">
        <f t="shared" si="42"/>
        <v>1035.31</v>
      </c>
      <c r="L94" s="62">
        <f t="shared" si="42"/>
        <v>1035.31</v>
      </c>
    </row>
    <row r="95" spans="1:12" ht="47.25" customHeight="1">
      <c r="A95" s="106">
        <v>300010</v>
      </c>
      <c r="B95" s="128" t="s">
        <v>79</v>
      </c>
      <c r="C95" s="55" t="s">
        <v>77</v>
      </c>
      <c r="D95" s="20" t="s">
        <v>70</v>
      </c>
      <c r="E95" s="20" t="s">
        <v>71</v>
      </c>
      <c r="F95" s="20" t="s">
        <v>72</v>
      </c>
      <c r="G95" s="20" t="s">
        <v>94</v>
      </c>
      <c r="H95" s="20" t="s">
        <v>73</v>
      </c>
      <c r="I95" s="21">
        <v>9678.9</v>
      </c>
      <c r="J95" s="21">
        <v>17207.5</v>
      </c>
      <c r="K95" s="21">
        <f>I95</f>
        <v>9678.9</v>
      </c>
      <c r="L95" s="21">
        <f t="shared" ref="L95" si="43">K95</f>
        <v>9678.9</v>
      </c>
    </row>
    <row r="96" spans="1:12" ht="21" customHeight="1">
      <c r="A96" s="133"/>
      <c r="B96" s="129"/>
      <c r="C96" s="121" t="s">
        <v>25</v>
      </c>
      <c r="D96" s="122"/>
      <c r="E96" s="122"/>
      <c r="F96" s="122"/>
      <c r="G96" s="122"/>
      <c r="H96" s="123"/>
      <c r="I96" s="62">
        <f>SUM(I95)</f>
        <v>9678.9</v>
      </c>
      <c r="J96" s="62">
        <f t="shared" ref="J96:L96" si="44">SUM(J95)</f>
        <v>17207.5</v>
      </c>
      <c r="K96" s="62">
        <f t="shared" si="44"/>
        <v>9678.9</v>
      </c>
      <c r="L96" s="62">
        <f t="shared" si="44"/>
        <v>9678.9</v>
      </c>
    </row>
    <row r="97" spans="1:12" ht="40.5" customHeight="1">
      <c r="A97" s="106">
        <v>300010</v>
      </c>
      <c r="B97" s="128" t="s">
        <v>80</v>
      </c>
      <c r="C97" s="55" t="s">
        <v>77</v>
      </c>
      <c r="D97" s="20" t="s">
        <v>70</v>
      </c>
      <c r="E97" s="20" t="s">
        <v>71</v>
      </c>
      <c r="F97" s="20" t="s">
        <v>72</v>
      </c>
      <c r="G97" s="20" t="s">
        <v>94</v>
      </c>
      <c r="H97" s="20" t="s">
        <v>73</v>
      </c>
      <c r="I97" s="22">
        <v>74.900000000000006</v>
      </c>
      <c r="J97" s="22"/>
      <c r="K97" s="22"/>
      <c r="L97" s="22"/>
    </row>
    <row r="98" spans="1:12" ht="21" customHeight="1">
      <c r="A98" s="133"/>
      <c r="B98" s="129"/>
      <c r="C98" s="121" t="s">
        <v>25</v>
      </c>
      <c r="D98" s="122"/>
      <c r="E98" s="122"/>
      <c r="F98" s="122"/>
      <c r="G98" s="122"/>
      <c r="H98" s="123"/>
      <c r="I98" s="62">
        <f>SUM(I97)</f>
        <v>74.900000000000006</v>
      </c>
      <c r="J98" s="62">
        <f t="shared" ref="J98:L98" si="45">SUM(J97)</f>
        <v>0</v>
      </c>
      <c r="K98" s="62">
        <f t="shared" si="45"/>
        <v>0</v>
      </c>
      <c r="L98" s="62">
        <f t="shared" si="45"/>
        <v>0</v>
      </c>
    </row>
    <row r="99" spans="1:12" ht="42.75" customHeight="1">
      <c r="A99" s="106">
        <v>300010</v>
      </c>
      <c r="B99" s="128" t="s">
        <v>81</v>
      </c>
      <c r="C99" s="55" t="s">
        <v>77</v>
      </c>
      <c r="D99" s="20" t="s">
        <v>70</v>
      </c>
      <c r="E99" s="20" t="s">
        <v>71</v>
      </c>
      <c r="F99" s="20" t="s">
        <v>72</v>
      </c>
      <c r="G99" s="20" t="s">
        <v>94</v>
      </c>
      <c r="H99" s="20" t="s">
        <v>73</v>
      </c>
      <c r="I99" s="22">
        <v>505.1</v>
      </c>
      <c r="J99" s="22"/>
      <c r="K99" s="22"/>
      <c r="L99" s="22"/>
    </row>
    <row r="100" spans="1:12" ht="21" customHeight="1">
      <c r="A100" s="133"/>
      <c r="B100" s="129"/>
      <c r="C100" s="121" t="s">
        <v>25</v>
      </c>
      <c r="D100" s="122"/>
      <c r="E100" s="122"/>
      <c r="F100" s="122"/>
      <c r="G100" s="122"/>
      <c r="H100" s="123"/>
      <c r="I100" s="62">
        <f>SUM(I99)</f>
        <v>505.1</v>
      </c>
      <c r="J100" s="62">
        <f t="shared" ref="J100:L100" si="46">SUM(J99)</f>
        <v>0</v>
      </c>
      <c r="K100" s="62">
        <f t="shared" si="46"/>
        <v>0</v>
      </c>
      <c r="L100" s="62">
        <f t="shared" si="46"/>
        <v>0</v>
      </c>
    </row>
    <row r="101" spans="1:12" ht="48" customHeight="1">
      <c r="A101" s="106">
        <v>300010</v>
      </c>
      <c r="B101" s="128" t="s">
        <v>82</v>
      </c>
      <c r="C101" s="55" t="s">
        <v>77</v>
      </c>
      <c r="D101" s="20" t="s">
        <v>70</v>
      </c>
      <c r="E101" s="20" t="s">
        <v>71</v>
      </c>
      <c r="F101" s="20" t="s">
        <v>72</v>
      </c>
      <c r="G101" s="20" t="s">
        <v>94</v>
      </c>
      <c r="H101" s="20" t="s">
        <v>73</v>
      </c>
      <c r="I101" s="21">
        <v>593.1</v>
      </c>
      <c r="J101" s="21">
        <v>1399.06</v>
      </c>
      <c r="K101" s="21">
        <f>I101</f>
        <v>593.1</v>
      </c>
      <c r="L101" s="21">
        <v>1646</v>
      </c>
    </row>
    <row r="102" spans="1:12" ht="21" customHeight="1">
      <c r="A102" s="133"/>
      <c r="B102" s="129"/>
      <c r="C102" s="121" t="s">
        <v>25</v>
      </c>
      <c r="D102" s="122"/>
      <c r="E102" s="122"/>
      <c r="F102" s="122"/>
      <c r="G102" s="122"/>
      <c r="H102" s="123"/>
      <c r="I102" s="62">
        <f>SUM(I101)</f>
        <v>593.1</v>
      </c>
      <c r="J102" s="62">
        <f>SUM(J101)</f>
        <v>1399.06</v>
      </c>
      <c r="K102" s="62">
        <f t="shared" ref="K102:L102" si="47">SUM(K101)</f>
        <v>593.1</v>
      </c>
      <c r="L102" s="62">
        <f t="shared" si="47"/>
        <v>1646</v>
      </c>
    </row>
    <row r="103" spans="1:12" ht="46.5" customHeight="1">
      <c r="A103" s="106">
        <v>300010</v>
      </c>
      <c r="B103" s="132" t="s">
        <v>83</v>
      </c>
      <c r="C103" s="55" t="s">
        <v>77</v>
      </c>
      <c r="D103" s="20" t="s">
        <v>70</v>
      </c>
      <c r="E103" s="20" t="s">
        <v>71</v>
      </c>
      <c r="F103" s="20" t="s">
        <v>72</v>
      </c>
      <c r="G103" s="20" t="s">
        <v>94</v>
      </c>
      <c r="H103" s="20" t="s">
        <v>73</v>
      </c>
      <c r="I103" s="21">
        <v>22330.400000000001</v>
      </c>
      <c r="J103" s="21">
        <v>32821.160000000003</v>
      </c>
      <c r="K103" s="21">
        <f>I103</f>
        <v>22330.400000000001</v>
      </c>
      <c r="L103" s="21">
        <f>K103</f>
        <v>22330.400000000001</v>
      </c>
    </row>
    <row r="104" spans="1:12" ht="21" customHeight="1">
      <c r="A104" s="133"/>
      <c r="B104" s="129"/>
      <c r="C104" s="121" t="s">
        <v>25</v>
      </c>
      <c r="D104" s="122"/>
      <c r="E104" s="122"/>
      <c r="F104" s="122"/>
      <c r="G104" s="122"/>
      <c r="H104" s="123"/>
      <c r="I104" s="62">
        <f>SUM(I103)</f>
        <v>22330.400000000001</v>
      </c>
      <c r="J104" s="62">
        <f t="shared" ref="J104:L104" si="48">SUM(J103)</f>
        <v>32821.160000000003</v>
      </c>
      <c r="K104" s="62">
        <f t="shared" si="48"/>
        <v>22330.400000000001</v>
      </c>
      <c r="L104" s="62">
        <f t="shared" si="48"/>
        <v>22330.400000000001</v>
      </c>
    </row>
    <row r="105" spans="1:12" ht="48.75" customHeight="1">
      <c r="A105" s="106">
        <v>300010</v>
      </c>
      <c r="B105" s="128" t="s">
        <v>84</v>
      </c>
      <c r="C105" s="55" t="s">
        <v>77</v>
      </c>
      <c r="D105" s="20" t="s">
        <v>70</v>
      </c>
      <c r="E105" s="20" t="s">
        <v>71</v>
      </c>
      <c r="F105" s="20" t="s">
        <v>72</v>
      </c>
      <c r="G105" s="20" t="s">
        <v>94</v>
      </c>
      <c r="H105" s="20" t="s">
        <v>73</v>
      </c>
      <c r="I105" s="21">
        <v>0</v>
      </c>
      <c r="J105" s="21">
        <v>7555.96</v>
      </c>
      <c r="K105" s="21">
        <v>2538.3000000000002</v>
      </c>
      <c r="L105" s="21">
        <v>7556</v>
      </c>
    </row>
    <row r="106" spans="1:12" ht="21" customHeight="1">
      <c r="A106" s="133"/>
      <c r="B106" s="129"/>
      <c r="C106" s="121" t="s">
        <v>25</v>
      </c>
      <c r="D106" s="122"/>
      <c r="E106" s="122"/>
      <c r="F106" s="122"/>
      <c r="G106" s="122"/>
      <c r="H106" s="123"/>
      <c r="I106" s="62">
        <f>SUM(I105)</f>
        <v>0</v>
      </c>
      <c r="J106" s="62">
        <f t="shared" ref="J106:L106" si="49">SUM(J105)</f>
        <v>7555.96</v>
      </c>
      <c r="K106" s="62">
        <f t="shared" si="49"/>
        <v>2538.3000000000002</v>
      </c>
      <c r="L106" s="62">
        <f t="shared" si="49"/>
        <v>7556</v>
      </c>
    </row>
    <row r="107" spans="1:12" ht="54.75" customHeight="1">
      <c r="A107" s="106">
        <v>300020</v>
      </c>
      <c r="B107" s="128" t="s">
        <v>137</v>
      </c>
      <c r="C107" s="53" t="s">
        <v>52</v>
      </c>
      <c r="D107" s="20" t="s">
        <v>70</v>
      </c>
      <c r="E107" s="20" t="s">
        <v>71</v>
      </c>
      <c r="F107" s="20" t="s">
        <v>72</v>
      </c>
      <c r="G107" s="20" t="s">
        <v>94</v>
      </c>
      <c r="H107" s="20" t="s">
        <v>73</v>
      </c>
      <c r="I107" s="28">
        <v>6432.1</v>
      </c>
      <c r="J107" s="28" t="s">
        <v>149</v>
      </c>
      <c r="K107" s="28" t="s">
        <v>149</v>
      </c>
      <c r="L107" s="28" t="s">
        <v>149</v>
      </c>
    </row>
    <row r="108" spans="1:12">
      <c r="A108" s="133"/>
      <c r="B108" s="129"/>
      <c r="C108" s="121" t="s">
        <v>25</v>
      </c>
      <c r="D108" s="122"/>
      <c r="E108" s="122"/>
      <c r="F108" s="122"/>
      <c r="G108" s="122"/>
      <c r="H108" s="123"/>
      <c r="I108" s="62">
        <f>SUM(I107)</f>
        <v>6432.1</v>
      </c>
      <c r="J108" s="62">
        <f t="shared" ref="J108:L108" si="50">SUM(J107)</f>
        <v>0</v>
      </c>
      <c r="K108" s="62">
        <f t="shared" si="50"/>
        <v>0</v>
      </c>
      <c r="L108" s="62">
        <f t="shared" si="50"/>
        <v>0</v>
      </c>
    </row>
    <row r="109" spans="1:12" ht="51" customHeight="1">
      <c r="A109" s="106">
        <v>300020</v>
      </c>
      <c r="B109" s="128" t="s">
        <v>138</v>
      </c>
      <c r="C109" s="53" t="s">
        <v>52</v>
      </c>
      <c r="D109" s="20" t="s">
        <v>70</v>
      </c>
      <c r="E109" s="20" t="s">
        <v>71</v>
      </c>
      <c r="F109" s="20" t="s">
        <v>72</v>
      </c>
      <c r="G109" s="20" t="s">
        <v>94</v>
      </c>
      <c r="H109" s="20" t="s">
        <v>73</v>
      </c>
      <c r="I109" s="28">
        <v>2963</v>
      </c>
      <c r="J109" s="28" t="s">
        <v>149</v>
      </c>
      <c r="K109" s="28" t="s">
        <v>149</v>
      </c>
      <c r="L109" s="28" t="s">
        <v>149</v>
      </c>
    </row>
    <row r="110" spans="1:12">
      <c r="A110" s="133"/>
      <c r="B110" s="129"/>
      <c r="C110" s="121" t="s">
        <v>25</v>
      </c>
      <c r="D110" s="122"/>
      <c r="E110" s="122"/>
      <c r="F110" s="122"/>
      <c r="G110" s="122"/>
      <c r="H110" s="123"/>
      <c r="I110" s="62">
        <f>SUM(I109)</f>
        <v>2963</v>
      </c>
      <c r="J110" s="62">
        <f t="shared" ref="J110:L110" si="51">SUM(J109)</f>
        <v>0</v>
      </c>
      <c r="K110" s="62">
        <f t="shared" si="51"/>
        <v>0</v>
      </c>
      <c r="L110" s="62">
        <f t="shared" si="51"/>
        <v>0</v>
      </c>
    </row>
    <row r="111" spans="1:12" ht="48" customHeight="1">
      <c r="A111" s="106">
        <v>300020</v>
      </c>
      <c r="B111" s="128" t="s">
        <v>139</v>
      </c>
      <c r="C111" s="53" t="s">
        <v>52</v>
      </c>
      <c r="D111" s="20" t="s">
        <v>70</v>
      </c>
      <c r="E111" s="20" t="s">
        <v>71</v>
      </c>
      <c r="F111" s="20" t="s">
        <v>72</v>
      </c>
      <c r="G111" s="20" t="s">
        <v>94</v>
      </c>
      <c r="H111" s="20" t="s">
        <v>73</v>
      </c>
      <c r="I111" s="22">
        <v>4444.6799999999994</v>
      </c>
      <c r="J111" s="22">
        <v>2569.9299999999998</v>
      </c>
      <c r="K111" s="22">
        <v>646.73699999999997</v>
      </c>
      <c r="L111" s="22">
        <v>791.2</v>
      </c>
    </row>
    <row r="112" spans="1:12">
      <c r="A112" s="133"/>
      <c r="B112" s="129"/>
      <c r="C112" s="121" t="s">
        <v>25</v>
      </c>
      <c r="D112" s="122"/>
      <c r="E112" s="122"/>
      <c r="F112" s="122"/>
      <c r="G112" s="122"/>
      <c r="H112" s="123"/>
      <c r="I112" s="62">
        <f>SUM(I111)</f>
        <v>4444.6799999999994</v>
      </c>
      <c r="J112" s="62">
        <f t="shared" ref="J112:L112" si="52">SUM(J111)</f>
        <v>2569.9299999999998</v>
      </c>
      <c r="K112" s="62">
        <f t="shared" si="52"/>
        <v>646.73699999999997</v>
      </c>
      <c r="L112" s="62">
        <f t="shared" si="52"/>
        <v>791.2</v>
      </c>
    </row>
    <row r="113" spans="1:12" ht="47.25" customHeight="1">
      <c r="A113" s="106">
        <v>300020</v>
      </c>
      <c r="B113" s="128" t="s">
        <v>140</v>
      </c>
      <c r="C113" s="53" t="s">
        <v>52</v>
      </c>
      <c r="D113" s="20" t="s">
        <v>70</v>
      </c>
      <c r="E113" s="20" t="s">
        <v>71</v>
      </c>
      <c r="F113" s="20" t="s">
        <v>72</v>
      </c>
      <c r="G113" s="20" t="s">
        <v>94</v>
      </c>
      <c r="H113" s="20" t="s">
        <v>73</v>
      </c>
      <c r="I113" s="28">
        <v>2829.3</v>
      </c>
      <c r="J113" s="28" t="s">
        <v>149</v>
      </c>
      <c r="K113" s="28" t="s">
        <v>149</v>
      </c>
      <c r="L113" s="28" t="s">
        <v>149</v>
      </c>
    </row>
    <row r="114" spans="1:12">
      <c r="A114" s="133"/>
      <c r="B114" s="129"/>
      <c r="C114" s="121" t="s">
        <v>25</v>
      </c>
      <c r="D114" s="122"/>
      <c r="E114" s="122"/>
      <c r="F114" s="122"/>
      <c r="G114" s="122"/>
      <c r="H114" s="123"/>
      <c r="I114" s="62">
        <f>SUM(I113)</f>
        <v>2829.3</v>
      </c>
      <c r="J114" s="62">
        <f t="shared" ref="J114:L114" si="53">SUM(J113)</f>
        <v>0</v>
      </c>
      <c r="K114" s="62">
        <f t="shared" si="53"/>
        <v>0</v>
      </c>
      <c r="L114" s="62">
        <f t="shared" si="53"/>
        <v>0</v>
      </c>
    </row>
    <row r="115" spans="1:12" ht="51" customHeight="1">
      <c r="A115" s="106">
        <v>300020</v>
      </c>
      <c r="B115" s="128" t="s">
        <v>141</v>
      </c>
      <c r="C115" s="53" t="s">
        <v>52</v>
      </c>
      <c r="D115" s="20" t="s">
        <v>70</v>
      </c>
      <c r="E115" s="20" t="s">
        <v>71</v>
      </c>
      <c r="F115" s="20" t="s">
        <v>72</v>
      </c>
      <c r="G115" s="20" t="s">
        <v>94</v>
      </c>
      <c r="H115" s="20" t="s">
        <v>73</v>
      </c>
      <c r="I115" s="28">
        <v>1031.7</v>
      </c>
      <c r="J115" s="28" t="s">
        <v>149</v>
      </c>
      <c r="K115" s="28" t="s">
        <v>149</v>
      </c>
      <c r="L115" s="28" t="s">
        <v>149</v>
      </c>
    </row>
    <row r="116" spans="1:12">
      <c r="A116" s="133"/>
      <c r="B116" s="129"/>
      <c r="C116" s="121" t="s">
        <v>25</v>
      </c>
      <c r="D116" s="122"/>
      <c r="E116" s="122"/>
      <c r="F116" s="122"/>
      <c r="G116" s="122"/>
      <c r="H116" s="123"/>
      <c r="I116" s="62">
        <f>SUM(I115)</f>
        <v>1031.7</v>
      </c>
      <c r="J116" s="62">
        <f t="shared" ref="J116:L116" si="54">SUM(J115)</f>
        <v>0</v>
      </c>
      <c r="K116" s="62">
        <f t="shared" si="54"/>
        <v>0</v>
      </c>
      <c r="L116" s="62">
        <f t="shared" si="54"/>
        <v>0</v>
      </c>
    </row>
    <row r="117" spans="1:12" ht="51" customHeight="1">
      <c r="A117" s="106">
        <v>300020</v>
      </c>
      <c r="B117" s="128" t="s">
        <v>142</v>
      </c>
      <c r="C117" s="53" t="s">
        <v>52</v>
      </c>
      <c r="D117" s="20" t="s">
        <v>70</v>
      </c>
      <c r="E117" s="20" t="s">
        <v>71</v>
      </c>
      <c r="F117" s="20" t="s">
        <v>72</v>
      </c>
      <c r="G117" s="20" t="s">
        <v>94</v>
      </c>
      <c r="H117" s="20" t="s">
        <v>73</v>
      </c>
      <c r="I117" s="22">
        <v>546.88</v>
      </c>
      <c r="J117" s="22">
        <v>947.20999999999992</v>
      </c>
      <c r="K117" s="22">
        <v>278.09699999999998</v>
      </c>
      <c r="L117" s="22">
        <v>283.53899999999999</v>
      </c>
    </row>
    <row r="118" spans="1:12">
      <c r="A118" s="133"/>
      <c r="B118" s="129"/>
      <c r="C118" s="121" t="s">
        <v>25</v>
      </c>
      <c r="D118" s="122"/>
      <c r="E118" s="122"/>
      <c r="F118" s="122"/>
      <c r="G118" s="122"/>
      <c r="H118" s="123"/>
      <c r="I118" s="62">
        <f>SUM(I117)</f>
        <v>546.88</v>
      </c>
      <c r="J118" s="62">
        <f t="shared" ref="J118:L146" si="55">SUM(J117)</f>
        <v>947.20999999999992</v>
      </c>
      <c r="K118" s="62">
        <f t="shared" si="55"/>
        <v>278.09699999999998</v>
      </c>
      <c r="L118" s="62">
        <f t="shared" si="55"/>
        <v>283.53899999999999</v>
      </c>
    </row>
    <row r="119" spans="1:12" ht="45.75" customHeight="1">
      <c r="A119" s="106">
        <v>300030</v>
      </c>
      <c r="B119" s="128" t="s">
        <v>157</v>
      </c>
      <c r="C119" s="60" t="s">
        <v>88</v>
      </c>
      <c r="D119" s="20" t="s">
        <v>70</v>
      </c>
      <c r="E119" s="20" t="s">
        <v>71</v>
      </c>
      <c r="F119" s="20" t="s">
        <v>72</v>
      </c>
      <c r="G119" s="20" t="s">
        <v>94</v>
      </c>
      <c r="H119" s="20" t="s">
        <v>73</v>
      </c>
      <c r="I119" s="28">
        <v>307.27999999999997</v>
      </c>
      <c r="J119" s="84">
        <v>318.22000000000003</v>
      </c>
      <c r="K119" s="28">
        <f>I119</f>
        <v>307.27999999999997</v>
      </c>
      <c r="L119" s="28">
        <f>I119</f>
        <v>307.27999999999997</v>
      </c>
    </row>
    <row r="120" spans="1:12" ht="21.75" customHeight="1">
      <c r="A120" s="133"/>
      <c r="B120" s="129"/>
      <c r="C120" s="121" t="s">
        <v>25</v>
      </c>
      <c r="D120" s="122"/>
      <c r="E120" s="122"/>
      <c r="F120" s="122"/>
      <c r="G120" s="122"/>
      <c r="H120" s="123"/>
      <c r="I120" s="62">
        <f>SUM(I119)</f>
        <v>307.27999999999997</v>
      </c>
      <c r="J120" s="62">
        <f t="shared" si="55"/>
        <v>318.22000000000003</v>
      </c>
      <c r="K120" s="62">
        <f t="shared" si="55"/>
        <v>307.27999999999997</v>
      </c>
      <c r="L120" s="62">
        <f t="shared" si="55"/>
        <v>307.27999999999997</v>
      </c>
    </row>
    <row r="121" spans="1:12" ht="48" customHeight="1">
      <c r="A121" s="106">
        <v>300030</v>
      </c>
      <c r="B121" s="124" t="s">
        <v>158</v>
      </c>
      <c r="C121" s="60" t="s">
        <v>88</v>
      </c>
      <c r="D121" s="20" t="s">
        <v>70</v>
      </c>
      <c r="E121" s="20" t="s">
        <v>71</v>
      </c>
      <c r="F121" s="20" t="s">
        <v>72</v>
      </c>
      <c r="G121" s="20" t="s">
        <v>94</v>
      </c>
      <c r="H121" s="20" t="s">
        <v>73</v>
      </c>
      <c r="I121" s="59"/>
      <c r="J121" s="59">
        <v>240.2</v>
      </c>
      <c r="K121" s="59">
        <f>J121</f>
        <v>240.2</v>
      </c>
      <c r="L121" s="59">
        <f>J121</f>
        <v>240.2</v>
      </c>
    </row>
    <row r="122" spans="1:12" ht="21" customHeight="1">
      <c r="A122" s="133"/>
      <c r="B122" s="125"/>
      <c r="C122" s="121" t="s">
        <v>25</v>
      </c>
      <c r="D122" s="122"/>
      <c r="E122" s="122"/>
      <c r="F122" s="122"/>
      <c r="G122" s="122"/>
      <c r="H122" s="123"/>
      <c r="I122" s="62">
        <f>SUM(I121)</f>
        <v>0</v>
      </c>
      <c r="J122" s="62">
        <f t="shared" si="55"/>
        <v>240.2</v>
      </c>
      <c r="K122" s="62">
        <f t="shared" si="55"/>
        <v>240.2</v>
      </c>
      <c r="L122" s="62">
        <f t="shared" si="55"/>
        <v>240.2</v>
      </c>
    </row>
    <row r="123" spans="1:12" ht="50.25" customHeight="1">
      <c r="A123" s="106">
        <v>300030</v>
      </c>
      <c r="B123" s="124" t="s">
        <v>159</v>
      </c>
      <c r="C123" s="60" t="s">
        <v>88</v>
      </c>
      <c r="D123" s="20" t="s">
        <v>70</v>
      </c>
      <c r="E123" s="20" t="s">
        <v>71</v>
      </c>
      <c r="F123" s="20" t="s">
        <v>72</v>
      </c>
      <c r="G123" s="20" t="s">
        <v>94</v>
      </c>
      <c r="H123" s="20" t="s">
        <v>73</v>
      </c>
      <c r="I123" s="59"/>
      <c r="J123" s="59">
        <v>258.60000000000002</v>
      </c>
      <c r="K123" s="59">
        <f>J123</f>
        <v>258.60000000000002</v>
      </c>
      <c r="L123" s="59">
        <f>J123</f>
        <v>258.60000000000002</v>
      </c>
    </row>
    <row r="124" spans="1:12" ht="21" customHeight="1">
      <c r="A124" s="133"/>
      <c r="B124" s="125"/>
      <c r="C124" s="121" t="s">
        <v>25</v>
      </c>
      <c r="D124" s="122"/>
      <c r="E124" s="122"/>
      <c r="F124" s="122"/>
      <c r="G124" s="122"/>
      <c r="H124" s="123"/>
      <c r="I124" s="62">
        <f>SUM(I123)</f>
        <v>0</v>
      </c>
      <c r="J124" s="62">
        <f t="shared" si="55"/>
        <v>258.60000000000002</v>
      </c>
      <c r="K124" s="62">
        <f t="shared" si="55"/>
        <v>258.60000000000002</v>
      </c>
      <c r="L124" s="62">
        <f t="shared" si="55"/>
        <v>258.60000000000002</v>
      </c>
    </row>
    <row r="125" spans="1:12" ht="45.75" customHeight="1">
      <c r="A125" s="106">
        <v>300030</v>
      </c>
      <c r="B125" s="124" t="s">
        <v>160</v>
      </c>
      <c r="C125" s="66" t="s">
        <v>88</v>
      </c>
      <c r="D125" s="20" t="s">
        <v>70</v>
      </c>
      <c r="E125" s="20" t="s">
        <v>71</v>
      </c>
      <c r="F125" s="20" t="s">
        <v>72</v>
      </c>
      <c r="G125" s="20" t="s">
        <v>94</v>
      </c>
      <c r="H125" s="20" t="s">
        <v>73</v>
      </c>
      <c r="I125" s="59">
        <v>1792.2</v>
      </c>
      <c r="J125" s="59">
        <f>I125</f>
        <v>1792.2</v>
      </c>
      <c r="K125" s="59">
        <f>J125</f>
        <v>1792.2</v>
      </c>
      <c r="L125" s="59">
        <f>K125</f>
        <v>1792.2</v>
      </c>
    </row>
    <row r="126" spans="1:12" ht="21" customHeight="1">
      <c r="A126" s="133"/>
      <c r="B126" s="125"/>
      <c r="C126" s="121" t="s">
        <v>25</v>
      </c>
      <c r="D126" s="122"/>
      <c r="E126" s="122"/>
      <c r="F126" s="122"/>
      <c r="G126" s="122"/>
      <c r="H126" s="123"/>
      <c r="I126" s="62">
        <f>SUM(I125)</f>
        <v>1792.2</v>
      </c>
      <c r="J126" s="62">
        <f t="shared" si="55"/>
        <v>1792.2</v>
      </c>
      <c r="K126" s="62">
        <f t="shared" si="55"/>
        <v>1792.2</v>
      </c>
      <c r="L126" s="62">
        <f t="shared" si="55"/>
        <v>1792.2</v>
      </c>
    </row>
    <row r="127" spans="1:12" ht="49.5" customHeight="1">
      <c r="A127" s="106">
        <v>300030</v>
      </c>
      <c r="B127" s="124" t="s">
        <v>163</v>
      </c>
      <c r="C127" s="60" t="s">
        <v>88</v>
      </c>
      <c r="D127" s="20" t="s">
        <v>70</v>
      </c>
      <c r="E127" s="20" t="s">
        <v>71</v>
      </c>
      <c r="F127" s="20" t="s">
        <v>72</v>
      </c>
      <c r="G127" s="20" t="s">
        <v>94</v>
      </c>
      <c r="H127" s="20" t="s">
        <v>73</v>
      </c>
      <c r="I127" s="59">
        <v>91.7</v>
      </c>
      <c r="J127" s="59">
        <v>100.2</v>
      </c>
      <c r="K127" s="59">
        <f>I127</f>
        <v>91.7</v>
      </c>
      <c r="L127" s="59">
        <f>I127</f>
        <v>91.7</v>
      </c>
    </row>
    <row r="128" spans="1:12" ht="21" customHeight="1">
      <c r="A128" s="133"/>
      <c r="B128" s="125"/>
      <c r="C128" s="121" t="s">
        <v>25</v>
      </c>
      <c r="D128" s="122"/>
      <c r="E128" s="122"/>
      <c r="F128" s="122"/>
      <c r="G128" s="122"/>
      <c r="H128" s="123"/>
      <c r="I128" s="62">
        <f>SUM(I127)</f>
        <v>91.7</v>
      </c>
      <c r="J128" s="62">
        <f t="shared" si="55"/>
        <v>100.2</v>
      </c>
      <c r="K128" s="62">
        <f t="shared" si="55"/>
        <v>91.7</v>
      </c>
      <c r="L128" s="62">
        <f t="shared" si="55"/>
        <v>91.7</v>
      </c>
    </row>
    <row r="129" spans="1:12" ht="43.5" customHeight="1">
      <c r="A129" s="106">
        <v>300030</v>
      </c>
      <c r="B129" s="124" t="s">
        <v>161</v>
      </c>
      <c r="C129" s="60" t="s">
        <v>88</v>
      </c>
      <c r="D129" s="20" t="s">
        <v>70</v>
      </c>
      <c r="E129" s="20" t="s">
        <v>71</v>
      </c>
      <c r="F129" s="20" t="s">
        <v>72</v>
      </c>
      <c r="G129" s="20" t="s">
        <v>94</v>
      </c>
      <c r="H129" s="20" t="s">
        <v>73</v>
      </c>
      <c r="I129" s="59">
        <v>328.8</v>
      </c>
      <c r="J129" s="59">
        <v>359.2</v>
      </c>
      <c r="K129" s="59">
        <f>I129</f>
        <v>328.8</v>
      </c>
      <c r="L129" s="59">
        <f>J129</f>
        <v>359.2</v>
      </c>
    </row>
    <row r="130" spans="1:12" ht="16.5" customHeight="1">
      <c r="A130" s="133"/>
      <c r="B130" s="125"/>
      <c r="C130" s="121" t="s">
        <v>25</v>
      </c>
      <c r="D130" s="122"/>
      <c r="E130" s="122"/>
      <c r="F130" s="122"/>
      <c r="G130" s="122"/>
      <c r="H130" s="123"/>
      <c r="I130" s="62">
        <f>SUM(I129)</f>
        <v>328.8</v>
      </c>
      <c r="J130" s="62">
        <f t="shared" si="55"/>
        <v>359.2</v>
      </c>
      <c r="K130" s="62">
        <f t="shared" si="55"/>
        <v>328.8</v>
      </c>
      <c r="L130" s="62">
        <f t="shared" si="55"/>
        <v>359.2</v>
      </c>
    </row>
    <row r="131" spans="1:12" ht="40.5" customHeight="1">
      <c r="A131" s="106">
        <v>300030</v>
      </c>
      <c r="B131" s="124" t="s">
        <v>162</v>
      </c>
      <c r="C131" s="60" t="s">
        <v>88</v>
      </c>
      <c r="D131" s="20" t="s">
        <v>70</v>
      </c>
      <c r="E131" s="20" t="s">
        <v>71</v>
      </c>
      <c r="F131" s="20" t="s">
        <v>72</v>
      </c>
      <c r="G131" s="20" t="s">
        <v>94</v>
      </c>
      <c r="H131" s="20" t="s">
        <v>73</v>
      </c>
      <c r="I131" s="59"/>
      <c r="J131" s="59">
        <v>250</v>
      </c>
      <c r="K131" s="59">
        <f>J131</f>
        <v>250</v>
      </c>
      <c r="L131" s="59">
        <f>J131</f>
        <v>250</v>
      </c>
    </row>
    <row r="132" spans="1:12" ht="17.25" customHeight="1">
      <c r="A132" s="133"/>
      <c r="B132" s="125"/>
      <c r="C132" s="121" t="s">
        <v>25</v>
      </c>
      <c r="D132" s="122"/>
      <c r="E132" s="122"/>
      <c r="F132" s="122"/>
      <c r="G132" s="122"/>
      <c r="H132" s="123"/>
      <c r="I132" s="62">
        <f>SUM(I131)</f>
        <v>0</v>
      </c>
      <c r="J132" s="62">
        <f t="shared" si="55"/>
        <v>250</v>
      </c>
      <c r="K132" s="62">
        <f t="shared" si="55"/>
        <v>250</v>
      </c>
      <c r="L132" s="62">
        <f t="shared" si="55"/>
        <v>250</v>
      </c>
    </row>
    <row r="133" spans="1:12" ht="45" customHeight="1">
      <c r="A133" s="106">
        <v>300030</v>
      </c>
      <c r="B133" s="124" t="s">
        <v>164</v>
      </c>
      <c r="C133" s="60" t="s">
        <v>88</v>
      </c>
      <c r="D133" s="20" t="s">
        <v>70</v>
      </c>
      <c r="E133" s="20" t="s">
        <v>71</v>
      </c>
      <c r="F133" s="20" t="s">
        <v>72</v>
      </c>
      <c r="G133" s="20" t="s">
        <v>94</v>
      </c>
      <c r="H133" s="20" t="s">
        <v>73</v>
      </c>
      <c r="I133" s="59">
        <v>365.5</v>
      </c>
      <c r="J133" s="59">
        <v>399.3</v>
      </c>
      <c r="K133" s="59">
        <f>I133</f>
        <v>365.5</v>
      </c>
      <c r="L133" s="59">
        <f>J133</f>
        <v>399.3</v>
      </c>
    </row>
    <row r="134" spans="1:12" ht="17.25" customHeight="1">
      <c r="A134" s="133"/>
      <c r="B134" s="125"/>
      <c r="C134" s="121" t="s">
        <v>25</v>
      </c>
      <c r="D134" s="122"/>
      <c r="E134" s="122"/>
      <c r="F134" s="122"/>
      <c r="G134" s="122"/>
      <c r="H134" s="123"/>
      <c r="I134" s="62">
        <f>SUM(I133)</f>
        <v>365.5</v>
      </c>
      <c r="J134" s="62">
        <f t="shared" si="55"/>
        <v>399.3</v>
      </c>
      <c r="K134" s="62">
        <f t="shared" si="55"/>
        <v>365.5</v>
      </c>
      <c r="L134" s="62">
        <f t="shared" si="55"/>
        <v>399.3</v>
      </c>
    </row>
    <row r="135" spans="1:12" ht="44.25" customHeight="1">
      <c r="A135" s="106">
        <v>300030</v>
      </c>
      <c r="B135" s="124" t="s">
        <v>165</v>
      </c>
      <c r="C135" s="60" t="s">
        <v>88</v>
      </c>
      <c r="D135" s="20" t="s">
        <v>70</v>
      </c>
      <c r="E135" s="20" t="s">
        <v>71</v>
      </c>
      <c r="F135" s="20" t="s">
        <v>72</v>
      </c>
      <c r="G135" s="20" t="s">
        <v>94</v>
      </c>
      <c r="H135" s="20" t="s">
        <v>73</v>
      </c>
      <c r="I135" s="59">
        <v>152.5</v>
      </c>
      <c r="J135" s="59">
        <v>166.6</v>
      </c>
      <c r="K135" s="59">
        <f>I135</f>
        <v>152.5</v>
      </c>
      <c r="L135" s="59">
        <f>J135</f>
        <v>166.6</v>
      </c>
    </row>
    <row r="136" spans="1:12" ht="18.75" customHeight="1">
      <c r="A136" s="133"/>
      <c r="B136" s="125"/>
      <c r="C136" s="121" t="s">
        <v>25</v>
      </c>
      <c r="D136" s="122"/>
      <c r="E136" s="122"/>
      <c r="F136" s="122"/>
      <c r="G136" s="122"/>
      <c r="H136" s="123"/>
      <c r="I136" s="62">
        <f>SUM(I135)</f>
        <v>152.5</v>
      </c>
      <c r="J136" s="62">
        <f t="shared" si="55"/>
        <v>166.6</v>
      </c>
      <c r="K136" s="62">
        <f t="shared" si="55"/>
        <v>152.5</v>
      </c>
      <c r="L136" s="62">
        <f t="shared" si="55"/>
        <v>166.6</v>
      </c>
    </row>
    <row r="137" spans="1:12" ht="44.25" customHeight="1">
      <c r="A137" s="106">
        <v>300030</v>
      </c>
      <c r="B137" s="124" t="s">
        <v>166</v>
      </c>
      <c r="C137" s="60" t="s">
        <v>88</v>
      </c>
      <c r="D137" s="20" t="s">
        <v>70</v>
      </c>
      <c r="E137" s="20" t="s">
        <v>71</v>
      </c>
      <c r="F137" s="20" t="s">
        <v>72</v>
      </c>
      <c r="G137" s="20" t="s">
        <v>94</v>
      </c>
      <c r="H137" s="20" t="s">
        <v>73</v>
      </c>
      <c r="I137" s="59">
        <v>3403.5</v>
      </c>
      <c r="J137" s="59">
        <v>3717.7</v>
      </c>
      <c r="K137" s="59">
        <f>I137</f>
        <v>3403.5</v>
      </c>
      <c r="L137" s="59">
        <f>I137</f>
        <v>3403.5</v>
      </c>
    </row>
    <row r="138" spans="1:12" ht="18.75" customHeight="1">
      <c r="A138" s="133"/>
      <c r="B138" s="125"/>
      <c r="C138" s="121" t="s">
        <v>25</v>
      </c>
      <c r="D138" s="122"/>
      <c r="E138" s="122"/>
      <c r="F138" s="122"/>
      <c r="G138" s="122"/>
      <c r="H138" s="123"/>
      <c r="I138" s="62">
        <f>SUM(I137)</f>
        <v>3403.5</v>
      </c>
      <c r="J138" s="62">
        <f t="shared" si="55"/>
        <v>3717.7</v>
      </c>
      <c r="K138" s="62">
        <f t="shared" si="55"/>
        <v>3403.5</v>
      </c>
      <c r="L138" s="62">
        <f t="shared" si="55"/>
        <v>3403.5</v>
      </c>
    </row>
    <row r="139" spans="1:12" ht="45.75" customHeight="1">
      <c r="A139" s="106">
        <v>300030</v>
      </c>
      <c r="B139" s="124" t="s">
        <v>170</v>
      </c>
      <c r="C139" s="60" t="s">
        <v>88</v>
      </c>
      <c r="D139" s="20" t="s">
        <v>70</v>
      </c>
      <c r="E139" s="20" t="s">
        <v>71</v>
      </c>
      <c r="F139" s="20" t="s">
        <v>72</v>
      </c>
      <c r="G139" s="20" t="s">
        <v>94</v>
      </c>
      <c r="H139" s="20" t="s">
        <v>73</v>
      </c>
      <c r="I139" s="59"/>
      <c r="J139" s="59">
        <v>524.4</v>
      </c>
      <c r="K139" s="59">
        <f>J139</f>
        <v>524.4</v>
      </c>
      <c r="L139" s="59">
        <f>J139</f>
        <v>524.4</v>
      </c>
    </row>
    <row r="140" spans="1:12" ht="18" customHeight="1">
      <c r="A140" s="133"/>
      <c r="B140" s="125"/>
      <c r="C140" s="121" t="s">
        <v>25</v>
      </c>
      <c r="D140" s="122"/>
      <c r="E140" s="122"/>
      <c r="F140" s="122"/>
      <c r="G140" s="122"/>
      <c r="H140" s="123"/>
      <c r="I140" s="62">
        <f>SUM(I139)</f>
        <v>0</v>
      </c>
      <c r="J140" s="62">
        <f t="shared" si="55"/>
        <v>524.4</v>
      </c>
      <c r="K140" s="62">
        <f t="shared" si="55"/>
        <v>524.4</v>
      </c>
      <c r="L140" s="62">
        <f t="shared" si="55"/>
        <v>524.4</v>
      </c>
    </row>
    <row r="141" spans="1:12" ht="46.5" customHeight="1">
      <c r="A141" s="106">
        <v>300030</v>
      </c>
      <c r="B141" s="124" t="s">
        <v>167</v>
      </c>
      <c r="C141" s="60" t="s">
        <v>88</v>
      </c>
      <c r="D141" s="20" t="s">
        <v>70</v>
      </c>
      <c r="E141" s="20" t="s">
        <v>71</v>
      </c>
      <c r="F141" s="20" t="s">
        <v>72</v>
      </c>
      <c r="G141" s="20" t="s">
        <v>94</v>
      </c>
      <c r="H141" s="20" t="s">
        <v>73</v>
      </c>
      <c r="I141" s="59"/>
      <c r="J141" s="59">
        <v>277.5</v>
      </c>
      <c r="K141" s="59">
        <f>J141</f>
        <v>277.5</v>
      </c>
      <c r="L141" s="59">
        <f>K141</f>
        <v>277.5</v>
      </c>
    </row>
    <row r="142" spans="1:12" ht="17.25" customHeight="1">
      <c r="A142" s="133"/>
      <c r="B142" s="125"/>
      <c r="C142" s="121" t="s">
        <v>25</v>
      </c>
      <c r="D142" s="122"/>
      <c r="E142" s="122"/>
      <c r="F142" s="122"/>
      <c r="G142" s="122"/>
      <c r="H142" s="123"/>
      <c r="I142" s="62">
        <f>SUM(I141)</f>
        <v>0</v>
      </c>
      <c r="J142" s="62">
        <f t="shared" si="55"/>
        <v>277.5</v>
      </c>
      <c r="K142" s="62">
        <f t="shared" si="55"/>
        <v>277.5</v>
      </c>
      <c r="L142" s="62">
        <f t="shared" si="55"/>
        <v>277.5</v>
      </c>
    </row>
    <row r="143" spans="1:12" ht="41.25" customHeight="1">
      <c r="A143" s="106">
        <v>300030</v>
      </c>
      <c r="B143" s="124" t="s">
        <v>168</v>
      </c>
      <c r="C143" s="60" t="s">
        <v>88</v>
      </c>
      <c r="D143" s="20" t="s">
        <v>70</v>
      </c>
      <c r="E143" s="20" t="s">
        <v>71</v>
      </c>
      <c r="F143" s="20" t="s">
        <v>72</v>
      </c>
      <c r="G143" s="20" t="s">
        <v>94</v>
      </c>
      <c r="H143" s="20" t="s">
        <v>73</v>
      </c>
      <c r="I143" s="59">
        <v>82.8</v>
      </c>
      <c r="J143" s="59">
        <v>90.4</v>
      </c>
      <c r="K143" s="59">
        <f>I143</f>
        <v>82.8</v>
      </c>
      <c r="L143" s="59">
        <f>J143</f>
        <v>90.4</v>
      </c>
    </row>
    <row r="144" spans="1:12" ht="21" customHeight="1">
      <c r="A144" s="133"/>
      <c r="B144" s="125"/>
      <c r="C144" s="121" t="s">
        <v>25</v>
      </c>
      <c r="D144" s="122"/>
      <c r="E144" s="122"/>
      <c r="F144" s="122"/>
      <c r="G144" s="122"/>
      <c r="H144" s="123"/>
      <c r="I144" s="62">
        <f>SUM(I143)</f>
        <v>82.8</v>
      </c>
      <c r="J144" s="62">
        <f t="shared" si="55"/>
        <v>90.4</v>
      </c>
      <c r="K144" s="62">
        <f t="shared" si="55"/>
        <v>82.8</v>
      </c>
      <c r="L144" s="62">
        <f t="shared" si="55"/>
        <v>90.4</v>
      </c>
    </row>
    <row r="145" spans="1:12" ht="43.5" customHeight="1">
      <c r="A145" s="106">
        <v>300030</v>
      </c>
      <c r="B145" s="124" t="s">
        <v>169</v>
      </c>
      <c r="C145" s="60" t="s">
        <v>88</v>
      </c>
      <c r="D145" s="20" t="s">
        <v>70</v>
      </c>
      <c r="E145" s="20" t="s">
        <v>71</v>
      </c>
      <c r="F145" s="20" t="s">
        <v>72</v>
      </c>
      <c r="G145" s="20" t="s">
        <v>94</v>
      </c>
      <c r="H145" s="20" t="s">
        <v>73</v>
      </c>
      <c r="I145" s="59">
        <v>1486.2</v>
      </c>
      <c r="J145" s="59">
        <v>1623.5</v>
      </c>
      <c r="K145" s="59">
        <f>I145</f>
        <v>1486.2</v>
      </c>
      <c r="L145" s="59">
        <f>J145</f>
        <v>1623.5</v>
      </c>
    </row>
    <row r="146" spans="1:12" ht="17.25" customHeight="1">
      <c r="A146" s="133"/>
      <c r="B146" s="125"/>
      <c r="C146" s="121" t="s">
        <v>25</v>
      </c>
      <c r="D146" s="122"/>
      <c r="E146" s="122"/>
      <c r="F146" s="122"/>
      <c r="G146" s="122"/>
      <c r="H146" s="123"/>
      <c r="I146" s="62">
        <f>SUM(I145)</f>
        <v>1486.2</v>
      </c>
      <c r="J146" s="62">
        <f t="shared" si="55"/>
        <v>1623.5</v>
      </c>
      <c r="K146" s="62">
        <f t="shared" si="55"/>
        <v>1486.2</v>
      </c>
      <c r="L146" s="62">
        <f t="shared" si="55"/>
        <v>1623.5</v>
      </c>
    </row>
    <row r="147" spans="1:12" ht="41.25" customHeight="1">
      <c r="A147" s="106">
        <v>300070</v>
      </c>
      <c r="B147" s="124" t="s">
        <v>171</v>
      </c>
      <c r="C147" s="60" t="s">
        <v>88</v>
      </c>
      <c r="D147" s="20" t="s">
        <v>70</v>
      </c>
      <c r="E147" s="20" t="s">
        <v>71</v>
      </c>
      <c r="F147" s="20" t="s">
        <v>72</v>
      </c>
      <c r="G147" s="20" t="s">
        <v>94</v>
      </c>
      <c r="H147" s="20" t="s">
        <v>73</v>
      </c>
      <c r="I147" s="59">
        <v>16.7</v>
      </c>
      <c r="J147" s="59"/>
      <c r="K147" s="59"/>
      <c r="L147" s="59"/>
    </row>
    <row r="148" spans="1:12" ht="16.5" customHeight="1">
      <c r="A148" s="133"/>
      <c r="B148" s="125"/>
      <c r="C148" s="121" t="s">
        <v>25</v>
      </c>
      <c r="D148" s="122"/>
      <c r="E148" s="122"/>
      <c r="F148" s="122"/>
      <c r="G148" s="122"/>
      <c r="H148" s="123"/>
      <c r="I148" s="62">
        <f>SUM(I147)</f>
        <v>16.7</v>
      </c>
      <c r="J148" s="62">
        <f t="shared" ref="J148:L160" si="56">SUM(J147)</f>
        <v>0</v>
      </c>
      <c r="K148" s="62">
        <f t="shared" si="56"/>
        <v>0</v>
      </c>
      <c r="L148" s="62">
        <f t="shared" si="56"/>
        <v>0</v>
      </c>
    </row>
    <row r="149" spans="1:12" ht="42" customHeight="1">
      <c r="A149" s="106">
        <v>300070</v>
      </c>
      <c r="B149" s="124" t="s">
        <v>172</v>
      </c>
      <c r="C149" s="60" t="s">
        <v>88</v>
      </c>
      <c r="D149" s="20" t="s">
        <v>70</v>
      </c>
      <c r="E149" s="20" t="s">
        <v>71</v>
      </c>
      <c r="F149" s="20" t="s">
        <v>72</v>
      </c>
      <c r="G149" s="20" t="s">
        <v>94</v>
      </c>
      <c r="H149" s="20" t="s">
        <v>73</v>
      </c>
      <c r="I149" s="59">
        <v>398.3</v>
      </c>
      <c r="J149" s="59">
        <v>435</v>
      </c>
      <c r="K149" s="59">
        <f>I149</f>
        <v>398.3</v>
      </c>
      <c r="L149" s="59">
        <f>I149</f>
        <v>398.3</v>
      </c>
    </row>
    <row r="150" spans="1:12" ht="18" customHeight="1">
      <c r="A150" s="133"/>
      <c r="B150" s="125"/>
      <c r="C150" s="121" t="s">
        <v>25</v>
      </c>
      <c r="D150" s="122"/>
      <c r="E150" s="122"/>
      <c r="F150" s="122"/>
      <c r="G150" s="122"/>
      <c r="H150" s="123"/>
      <c r="I150" s="62">
        <f>SUM(I149)</f>
        <v>398.3</v>
      </c>
      <c r="J150" s="62">
        <f t="shared" si="56"/>
        <v>435</v>
      </c>
      <c r="K150" s="62">
        <f t="shared" si="56"/>
        <v>398.3</v>
      </c>
      <c r="L150" s="62">
        <f t="shared" si="56"/>
        <v>398.3</v>
      </c>
    </row>
    <row r="151" spans="1:12" ht="41.25" customHeight="1">
      <c r="A151" s="106">
        <v>300070</v>
      </c>
      <c r="B151" s="124" t="s">
        <v>173</v>
      </c>
      <c r="C151" s="60" t="s">
        <v>88</v>
      </c>
      <c r="D151" s="20" t="s">
        <v>70</v>
      </c>
      <c r="E151" s="20" t="s">
        <v>71</v>
      </c>
      <c r="F151" s="20" t="s">
        <v>72</v>
      </c>
      <c r="G151" s="20" t="s">
        <v>94</v>
      </c>
      <c r="H151" s="20" t="s">
        <v>73</v>
      </c>
      <c r="I151" s="59"/>
      <c r="J151" s="59">
        <v>1395.9</v>
      </c>
      <c r="K151" s="59">
        <f>J151</f>
        <v>1395.9</v>
      </c>
      <c r="L151" s="59">
        <f>J151</f>
        <v>1395.9</v>
      </c>
    </row>
    <row r="152" spans="1:12" ht="14.25" customHeight="1">
      <c r="A152" s="133"/>
      <c r="B152" s="125"/>
      <c r="C152" s="121" t="s">
        <v>25</v>
      </c>
      <c r="D152" s="122"/>
      <c r="E152" s="122"/>
      <c r="F152" s="122"/>
      <c r="G152" s="122"/>
      <c r="H152" s="123"/>
      <c r="I152" s="62">
        <f>SUM(I151)</f>
        <v>0</v>
      </c>
      <c r="J152" s="62">
        <f t="shared" si="56"/>
        <v>1395.9</v>
      </c>
      <c r="K152" s="62">
        <f t="shared" si="56"/>
        <v>1395.9</v>
      </c>
      <c r="L152" s="62">
        <f t="shared" si="56"/>
        <v>1395.9</v>
      </c>
    </row>
    <row r="153" spans="1:12" ht="45.75" customHeight="1">
      <c r="A153" s="106">
        <v>300070</v>
      </c>
      <c r="B153" s="124" t="s">
        <v>174</v>
      </c>
      <c r="C153" s="60" t="s">
        <v>88</v>
      </c>
      <c r="D153" s="20" t="s">
        <v>70</v>
      </c>
      <c r="E153" s="20" t="s">
        <v>71</v>
      </c>
      <c r="F153" s="20" t="s">
        <v>72</v>
      </c>
      <c r="G153" s="20" t="s">
        <v>94</v>
      </c>
      <c r="H153" s="20" t="s">
        <v>73</v>
      </c>
      <c r="I153" s="59">
        <v>32.700000000000003</v>
      </c>
      <c r="J153" s="59"/>
      <c r="K153" s="59"/>
      <c r="L153" s="59"/>
    </row>
    <row r="154" spans="1:12" ht="17.25" customHeight="1">
      <c r="A154" s="133"/>
      <c r="B154" s="125"/>
      <c r="C154" s="121" t="s">
        <v>25</v>
      </c>
      <c r="D154" s="122"/>
      <c r="E154" s="122"/>
      <c r="F154" s="122"/>
      <c r="G154" s="122"/>
      <c r="H154" s="123"/>
      <c r="I154" s="62">
        <f>SUM(I153)</f>
        <v>32.700000000000003</v>
      </c>
      <c r="J154" s="62">
        <f t="shared" si="56"/>
        <v>0</v>
      </c>
      <c r="K154" s="62">
        <f t="shared" si="56"/>
        <v>0</v>
      </c>
      <c r="L154" s="62">
        <f t="shared" si="56"/>
        <v>0</v>
      </c>
    </row>
    <row r="155" spans="1:12" ht="48" customHeight="1">
      <c r="A155" s="106">
        <v>300070</v>
      </c>
      <c r="B155" s="124" t="s">
        <v>175</v>
      </c>
      <c r="C155" s="60" t="s">
        <v>88</v>
      </c>
      <c r="D155" s="20" t="s">
        <v>70</v>
      </c>
      <c r="E155" s="20" t="s">
        <v>71</v>
      </c>
      <c r="F155" s="20" t="s">
        <v>72</v>
      </c>
      <c r="G155" s="20" t="s">
        <v>94</v>
      </c>
      <c r="H155" s="20" t="s">
        <v>73</v>
      </c>
      <c r="I155" s="59">
        <v>279.60000000000002</v>
      </c>
      <c r="J155" s="59">
        <v>305.39999999999998</v>
      </c>
      <c r="K155" s="59">
        <f>I155</f>
        <v>279.60000000000002</v>
      </c>
      <c r="L155" s="59">
        <f>I155</f>
        <v>279.60000000000002</v>
      </c>
    </row>
    <row r="156" spans="1:12" ht="16.5" customHeight="1">
      <c r="A156" s="133"/>
      <c r="B156" s="125"/>
      <c r="C156" s="121" t="s">
        <v>25</v>
      </c>
      <c r="D156" s="122"/>
      <c r="E156" s="122"/>
      <c r="F156" s="122"/>
      <c r="G156" s="122"/>
      <c r="H156" s="123"/>
      <c r="I156" s="62">
        <f>SUM(I155)</f>
        <v>279.60000000000002</v>
      </c>
      <c r="J156" s="62">
        <f t="shared" si="56"/>
        <v>305.39999999999998</v>
      </c>
      <c r="K156" s="62">
        <f t="shared" si="56"/>
        <v>279.60000000000002</v>
      </c>
      <c r="L156" s="62">
        <f t="shared" si="56"/>
        <v>279.60000000000002</v>
      </c>
    </row>
    <row r="157" spans="1:12" ht="45" customHeight="1">
      <c r="A157" s="106">
        <v>300070</v>
      </c>
      <c r="B157" s="124" t="s">
        <v>176</v>
      </c>
      <c r="C157" s="60" t="s">
        <v>88</v>
      </c>
      <c r="D157" s="20" t="s">
        <v>70</v>
      </c>
      <c r="E157" s="20" t="s">
        <v>71</v>
      </c>
      <c r="F157" s="20" t="s">
        <v>72</v>
      </c>
      <c r="G157" s="20" t="s">
        <v>94</v>
      </c>
      <c r="H157" s="20" t="s">
        <v>73</v>
      </c>
      <c r="I157" s="59">
        <v>404.5</v>
      </c>
      <c r="J157" s="59">
        <v>736.3</v>
      </c>
      <c r="K157" s="59">
        <f>I157</f>
        <v>404.5</v>
      </c>
      <c r="L157" s="59">
        <v>572.20000000000005</v>
      </c>
    </row>
    <row r="158" spans="1:12" ht="17.25" customHeight="1">
      <c r="A158" s="133"/>
      <c r="B158" s="125"/>
      <c r="C158" s="121" t="s">
        <v>25</v>
      </c>
      <c r="D158" s="122"/>
      <c r="E158" s="122"/>
      <c r="F158" s="122"/>
      <c r="G158" s="122"/>
      <c r="H158" s="123"/>
      <c r="I158" s="62">
        <f>SUM(I157)</f>
        <v>404.5</v>
      </c>
      <c r="J158" s="62">
        <f t="shared" si="56"/>
        <v>736.3</v>
      </c>
      <c r="K158" s="62">
        <f t="shared" si="56"/>
        <v>404.5</v>
      </c>
      <c r="L158" s="62">
        <f t="shared" si="56"/>
        <v>572.20000000000005</v>
      </c>
    </row>
    <row r="159" spans="1:12" ht="39" customHeight="1">
      <c r="A159" s="106">
        <v>300070</v>
      </c>
      <c r="B159" s="124" t="s">
        <v>177</v>
      </c>
      <c r="C159" s="60" t="s">
        <v>88</v>
      </c>
      <c r="D159" s="20" t="s">
        <v>70</v>
      </c>
      <c r="E159" s="20" t="s">
        <v>71</v>
      </c>
      <c r="F159" s="20" t="s">
        <v>72</v>
      </c>
      <c r="G159" s="20" t="s">
        <v>94</v>
      </c>
      <c r="H159" s="20" t="s">
        <v>73</v>
      </c>
      <c r="I159" s="59">
        <v>285.3</v>
      </c>
      <c r="J159" s="59">
        <v>623.20000000000005</v>
      </c>
      <c r="K159" s="59">
        <f>I159</f>
        <v>285.3</v>
      </c>
      <c r="L159" s="59">
        <f>I159</f>
        <v>285.3</v>
      </c>
    </row>
    <row r="160" spans="1:12" ht="16.5" customHeight="1">
      <c r="A160" s="133"/>
      <c r="B160" s="125"/>
      <c r="C160" s="121" t="s">
        <v>25</v>
      </c>
      <c r="D160" s="122"/>
      <c r="E160" s="122"/>
      <c r="F160" s="122"/>
      <c r="G160" s="122"/>
      <c r="H160" s="123"/>
      <c r="I160" s="62">
        <f>SUM(I159)</f>
        <v>285.3</v>
      </c>
      <c r="J160" s="62">
        <f t="shared" si="56"/>
        <v>623.20000000000005</v>
      </c>
      <c r="K160" s="62">
        <f t="shared" si="56"/>
        <v>285.3</v>
      </c>
      <c r="L160" s="62">
        <f t="shared" si="56"/>
        <v>285.3</v>
      </c>
    </row>
    <row r="161" spans="1:12" ht="38.25" customHeight="1">
      <c r="A161" s="106">
        <v>300040</v>
      </c>
      <c r="B161" s="124" t="s">
        <v>178</v>
      </c>
      <c r="C161" s="60" t="s">
        <v>88</v>
      </c>
      <c r="D161" s="20" t="s">
        <v>70</v>
      </c>
      <c r="E161" s="20" t="s">
        <v>71</v>
      </c>
      <c r="F161" s="20" t="s">
        <v>72</v>
      </c>
      <c r="G161" s="20" t="s">
        <v>94</v>
      </c>
      <c r="H161" s="20" t="s">
        <v>73</v>
      </c>
      <c r="I161" s="59">
        <v>279.5</v>
      </c>
      <c r="J161" s="59">
        <v>305.3</v>
      </c>
      <c r="K161" s="59">
        <v>335.9</v>
      </c>
      <c r="L161" s="59">
        <v>366.4</v>
      </c>
    </row>
    <row r="162" spans="1:12" ht="15" customHeight="1">
      <c r="A162" s="133"/>
      <c r="B162" s="125"/>
      <c r="C162" s="121" t="s">
        <v>25</v>
      </c>
      <c r="D162" s="122"/>
      <c r="E162" s="122"/>
      <c r="F162" s="122"/>
      <c r="G162" s="122"/>
      <c r="H162" s="123"/>
      <c r="I162" s="63">
        <f>SUM(I161)</f>
        <v>279.5</v>
      </c>
      <c r="J162" s="63">
        <f t="shared" ref="J162:L162" si="57">SUM(J161)</f>
        <v>305.3</v>
      </c>
      <c r="K162" s="63">
        <f t="shared" si="57"/>
        <v>335.9</v>
      </c>
      <c r="L162" s="63">
        <f t="shared" si="57"/>
        <v>366.4</v>
      </c>
    </row>
    <row r="163" spans="1:12" ht="41.25" customHeight="1">
      <c r="A163" s="106">
        <v>300050</v>
      </c>
      <c r="B163" s="124" t="s">
        <v>179</v>
      </c>
      <c r="C163" s="60" t="s">
        <v>88</v>
      </c>
      <c r="D163" s="20" t="s">
        <v>70</v>
      </c>
      <c r="E163" s="20" t="s">
        <v>71</v>
      </c>
      <c r="F163" s="20" t="s">
        <v>72</v>
      </c>
      <c r="G163" s="20" t="s">
        <v>94</v>
      </c>
      <c r="H163" s="20" t="s">
        <v>73</v>
      </c>
      <c r="I163" s="59">
        <v>108.4</v>
      </c>
      <c r="J163" s="59">
        <v>118.4</v>
      </c>
      <c r="K163" s="59">
        <v>130.30000000000001</v>
      </c>
      <c r="L163" s="59">
        <v>142.1</v>
      </c>
    </row>
    <row r="164" spans="1:12" ht="15.75" customHeight="1">
      <c r="A164" s="133"/>
      <c r="B164" s="125"/>
      <c r="C164" s="121" t="s">
        <v>25</v>
      </c>
      <c r="D164" s="122"/>
      <c r="E164" s="122"/>
      <c r="F164" s="122"/>
      <c r="G164" s="122"/>
      <c r="H164" s="123"/>
      <c r="I164" s="62">
        <f>SUM(I163)</f>
        <v>108.4</v>
      </c>
      <c r="J164" s="63">
        <f t="shared" ref="J164:L164" si="58">SUM(J163)</f>
        <v>118.4</v>
      </c>
      <c r="K164" s="63">
        <f t="shared" si="58"/>
        <v>130.30000000000001</v>
      </c>
      <c r="L164" s="63">
        <f t="shared" si="58"/>
        <v>142.1</v>
      </c>
    </row>
    <row r="165" spans="1:12" ht="45" customHeight="1">
      <c r="A165" s="106">
        <v>300050</v>
      </c>
      <c r="B165" s="124" t="s">
        <v>180</v>
      </c>
      <c r="C165" s="60" t="s">
        <v>88</v>
      </c>
      <c r="D165" s="20" t="s">
        <v>70</v>
      </c>
      <c r="E165" s="20" t="s">
        <v>71</v>
      </c>
      <c r="F165" s="20" t="s">
        <v>72</v>
      </c>
      <c r="G165" s="20" t="s">
        <v>94</v>
      </c>
      <c r="H165" s="20" t="s">
        <v>73</v>
      </c>
      <c r="I165" s="59">
        <v>60.6</v>
      </c>
      <c r="J165" s="59">
        <v>66.2</v>
      </c>
      <c r="K165" s="59">
        <v>72.8</v>
      </c>
      <c r="L165" s="59">
        <v>79.400000000000006</v>
      </c>
    </row>
    <row r="166" spans="1:12" ht="15.75" customHeight="1">
      <c r="A166" s="133"/>
      <c r="B166" s="125"/>
      <c r="C166" s="121" t="s">
        <v>25</v>
      </c>
      <c r="D166" s="122"/>
      <c r="E166" s="122"/>
      <c r="F166" s="122"/>
      <c r="G166" s="122"/>
      <c r="H166" s="123"/>
      <c r="I166" s="62">
        <f>SUM(I165)</f>
        <v>60.6</v>
      </c>
      <c r="J166" s="62">
        <f t="shared" ref="J166:L172" si="59">SUM(J165)</f>
        <v>66.2</v>
      </c>
      <c r="K166" s="62">
        <f t="shared" si="59"/>
        <v>72.8</v>
      </c>
      <c r="L166" s="62">
        <f t="shared" si="59"/>
        <v>79.400000000000006</v>
      </c>
    </row>
    <row r="167" spans="1:12" ht="41.25" customHeight="1">
      <c r="A167" s="106">
        <v>300050</v>
      </c>
      <c r="B167" s="124" t="s">
        <v>181</v>
      </c>
      <c r="C167" s="60" t="s">
        <v>88</v>
      </c>
      <c r="D167" s="20" t="s">
        <v>70</v>
      </c>
      <c r="E167" s="20" t="s">
        <v>71</v>
      </c>
      <c r="F167" s="20" t="s">
        <v>72</v>
      </c>
      <c r="G167" s="20" t="s">
        <v>94</v>
      </c>
      <c r="H167" s="20" t="s">
        <v>73</v>
      </c>
      <c r="I167" s="59">
        <v>54.3</v>
      </c>
      <c r="J167" s="59"/>
      <c r="K167" s="59"/>
      <c r="L167" s="59"/>
    </row>
    <row r="168" spans="1:12" ht="16.5" customHeight="1">
      <c r="A168" s="133"/>
      <c r="B168" s="125"/>
      <c r="C168" s="121" t="s">
        <v>25</v>
      </c>
      <c r="D168" s="122"/>
      <c r="E168" s="122"/>
      <c r="F168" s="122"/>
      <c r="G168" s="122"/>
      <c r="H168" s="123"/>
      <c r="I168" s="62">
        <f>SUM(I167)</f>
        <v>54.3</v>
      </c>
      <c r="J168" s="62">
        <f t="shared" si="59"/>
        <v>0</v>
      </c>
      <c r="K168" s="62">
        <f t="shared" si="59"/>
        <v>0</v>
      </c>
      <c r="L168" s="62">
        <f t="shared" si="59"/>
        <v>0</v>
      </c>
    </row>
    <row r="169" spans="1:12" ht="44.25" customHeight="1">
      <c r="A169" s="106">
        <v>300050</v>
      </c>
      <c r="B169" s="124" t="s">
        <v>182</v>
      </c>
      <c r="C169" s="60" t="s">
        <v>88</v>
      </c>
      <c r="D169" s="20" t="s">
        <v>70</v>
      </c>
      <c r="E169" s="20" t="s">
        <v>71</v>
      </c>
      <c r="F169" s="20" t="s">
        <v>72</v>
      </c>
      <c r="G169" s="20" t="s">
        <v>94</v>
      </c>
      <c r="H169" s="20" t="s">
        <v>73</v>
      </c>
      <c r="I169" s="59">
        <v>28.8</v>
      </c>
      <c r="J169" s="59">
        <v>31.5</v>
      </c>
      <c r="K169" s="59">
        <v>34.6</v>
      </c>
      <c r="L169" s="59">
        <v>37.700000000000003</v>
      </c>
    </row>
    <row r="170" spans="1:12" ht="15.75" customHeight="1">
      <c r="A170" s="133"/>
      <c r="B170" s="125"/>
      <c r="C170" s="121" t="s">
        <v>25</v>
      </c>
      <c r="D170" s="122"/>
      <c r="E170" s="122"/>
      <c r="F170" s="122"/>
      <c r="G170" s="122"/>
      <c r="H170" s="123"/>
      <c r="I170" s="62">
        <f>SUM(I169)</f>
        <v>28.8</v>
      </c>
      <c r="J170" s="62">
        <f t="shared" si="59"/>
        <v>31.5</v>
      </c>
      <c r="K170" s="62">
        <f t="shared" si="59"/>
        <v>34.6</v>
      </c>
      <c r="L170" s="62">
        <f t="shared" si="59"/>
        <v>37.700000000000003</v>
      </c>
    </row>
    <row r="171" spans="1:12" ht="48" customHeight="1">
      <c r="A171" s="106">
        <v>300050</v>
      </c>
      <c r="B171" s="124" t="s">
        <v>183</v>
      </c>
      <c r="C171" s="60" t="s">
        <v>88</v>
      </c>
      <c r="D171" s="20" t="s">
        <v>70</v>
      </c>
      <c r="E171" s="20" t="s">
        <v>71</v>
      </c>
      <c r="F171" s="20" t="s">
        <v>72</v>
      </c>
      <c r="G171" s="20" t="s">
        <v>94</v>
      </c>
      <c r="H171" s="20" t="s">
        <v>73</v>
      </c>
      <c r="I171" s="59">
        <v>624.79999999999995</v>
      </c>
      <c r="J171" s="59">
        <v>682.5</v>
      </c>
      <c r="K171" s="59">
        <f>I171</f>
        <v>624.79999999999995</v>
      </c>
      <c r="L171" s="59">
        <f>I171</f>
        <v>624.79999999999995</v>
      </c>
    </row>
    <row r="172" spans="1:12" ht="16.5" customHeight="1">
      <c r="A172" s="133"/>
      <c r="B172" s="125"/>
      <c r="C172" s="121" t="s">
        <v>25</v>
      </c>
      <c r="D172" s="122"/>
      <c r="E172" s="122"/>
      <c r="F172" s="122"/>
      <c r="G172" s="122"/>
      <c r="H172" s="123"/>
      <c r="I172" s="62">
        <f>SUM(I171)</f>
        <v>624.79999999999995</v>
      </c>
      <c r="J172" s="62">
        <f t="shared" si="59"/>
        <v>682.5</v>
      </c>
      <c r="K172" s="62">
        <f t="shared" si="59"/>
        <v>624.79999999999995</v>
      </c>
      <c r="L172" s="62">
        <f t="shared" si="59"/>
        <v>624.79999999999995</v>
      </c>
    </row>
    <row r="173" spans="1:12" ht="15" customHeight="1">
      <c r="A173" s="67"/>
      <c r="B173" s="64"/>
      <c r="C173" s="121" t="s">
        <v>150</v>
      </c>
      <c r="D173" s="130"/>
      <c r="E173" s="130"/>
      <c r="F173" s="130"/>
      <c r="G173" s="130"/>
      <c r="H173" s="131"/>
      <c r="I173" s="59">
        <f>I10+I12+I14+I16+I18+I20+I22+I24+I26+I28+I30+I32+I34+I36+I38+I40+I42+I44+I46+I48+I50+I52+I54+I56+I58+I60+I62+I64+I66+I68+I70+I72+I74+I76+I78+I80+I82+I84+I86+I88+I90+I92+I94+I96+I98+I100+I102+I104+I106+I108+I110+I112+I114+I116+I118+I120+I122+I124+I126+I128+I130+I132+I134+I136+I138+I140+I142+I144+I146+I148+I150+I152+I154+I156+I158+I160+I162+I164+I166+I168+I170+I172</f>
        <v>188849.91</v>
      </c>
      <c r="J173" s="59">
        <f t="shared" ref="J173:L173" si="60">J10+J12+J14+J16+J18+J20+J22+J24+J26+J28+J30+J32+J34+J36+J38+J40+J42+J44+J46+J48+J50+J52+J54+J56+J58+J60+J62+J64+J66+J68+J70+J72+J74+J76+J78+J80+J82+J84+J86+J88+J90+J92+J94+J96+J98+J100+J102+J104+J106+J108+J110+J112+J114+J116+J118+J120+J122+J124+J126+J128+J130+J132+J134+J136+J138+J140+J142+J144+J146+J148+J150+J152+J154+J156+J158+J160+J162+J164+J166+J168+J170+J172</f>
        <v>215940.73</v>
      </c>
      <c r="K173" s="59">
        <f t="shared" si="60"/>
        <v>200090.81499999994</v>
      </c>
      <c r="L173" s="59">
        <f t="shared" si="60"/>
        <v>206778.28399999999</v>
      </c>
    </row>
    <row r="174" spans="1:12">
      <c r="A174" s="104"/>
      <c r="B174" s="101" t="s">
        <v>26</v>
      </c>
      <c r="C174" s="4"/>
      <c r="D174" s="4"/>
      <c r="E174" s="4"/>
      <c r="F174" s="4"/>
      <c r="G174" s="4"/>
      <c r="H174" s="4"/>
      <c r="I174" s="22"/>
      <c r="J174" s="22"/>
      <c r="K174" s="22"/>
      <c r="L174" s="22"/>
    </row>
    <row r="175" spans="1:12">
      <c r="A175" s="105"/>
      <c r="B175" s="102"/>
      <c r="C175" s="6"/>
      <c r="D175" s="6"/>
      <c r="E175" s="6"/>
      <c r="F175" s="6"/>
      <c r="G175" s="6"/>
      <c r="H175" s="6"/>
      <c r="I175" s="24"/>
      <c r="J175" s="24"/>
      <c r="K175" s="24"/>
      <c r="L175" s="24"/>
    </row>
    <row r="176" spans="1:12" ht="44.25" customHeight="1">
      <c r="A176" s="126" t="s">
        <v>143</v>
      </c>
      <c r="B176" s="128" t="s">
        <v>87</v>
      </c>
      <c r="C176" s="66" t="s">
        <v>77</v>
      </c>
      <c r="D176" s="20" t="s">
        <v>70</v>
      </c>
      <c r="E176" s="20" t="s">
        <v>71</v>
      </c>
      <c r="F176" s="20" t="s">
        <v>72</v>
      </c>
      <c r="G176" s="20" t="s">
        <v>94</v>
      </c>
      <c r="H176" s="20" t="s">
        <v>73</v>
      </c>
      <c r="I176" s="79">
        <v>200</v>
      </c>
      <c r="J176" s="79">
        <v>208</v>
      </c>
      <c r="K176" s="80">
        <v>216</v>
      </c>
      <c r="L176" s="80">
        <v>216</v>
      </c>
    </row>
    <row r="177" spans="1:12" ht="41.25" customHeight="1">
      <c r="A177" s="134"/>
      <c r="B177" s="132"/>
      <c r="C177" s="60" t="s">
        <v>88</v>
      </c>
      <c r="D177" s="20" t="s">
        <v>70</v>
      </c>
      <c r="E177" s="20" t="s">
        <v>71</v>
      </c>
      <c r="F177" s="20" t="s">
        <v>72</v>
      </c>
      <c r="G177" s="20" t="s">
        <v>94</v>
      </c>
      <c r="H177" s="20" t="s">
        <v>73</v>
      </c>
      <c r="I177" s="79"/>
      <c r="J177" s="79">
        <v>340.8</v>
      </c>
      <c r="K177" s="79">
        <v>340.8</v>
      </c>
      <c r="L177" s="79">
        <v>340.8</v>
      </c>
    </row>
    <row r="178" spans="1:12" ht="14.25" customHeight="1">
      <c r="A178" s="127"/>
      <c r="B178" s="129"/>
      <c r="C178" s="121" t="s">
        <v>27</v>
      </c>
      <c r="D178" s="130"/>
      <c r="E178" s="130"/>
      <c r="F178" s="130"/>
      <c r="G178" s="130"/>
      <c r="H178" s="131"/>
      <c r="I178" s="90">
        <f>SUM(I176:I177)</f>
        <v>200</v>
      </c>
      <c r="J178" s="90">
        <f>SUM(J176:J177)</f>
        <v>548.79999999999995</v>
      </c>
      <c r="K178" s="90">
        <f>SUM(K176:K177)</f>
        <v>556.79999999999995</v>
      </c>
      <c r="L178" s="90">
        <f>SUM(L176:L177)</f>
        <v>556.79999999999995</v>
      </c>
    </row>
    <row r="179" spans="1:12" ht="45" customHeight="1">
      <c r="A179" s="126" t="s">
        <v>143</v>
      </c>
      <c r="B179" s="128" t="s">
        <v>63</v>
      </c>
      <c r="C179" s="60" t="s">
        <v>52</v>
      </c>
      <c r="D179" s="20" t="s">
        <v>70</v>
      </c>
      <c r="E179" s="20" t="s">
        <v>71</v>
      </c>
      <c r="F179" s="20" t="s">
        <v>72</v>
      </c>
      <c r="G179" s="20" t="s">
        <v>94</v>
      </c>
      <c r="H179" s="20" t="s">
        <v>73</v>
      </c>
      <c r="I179" s="79">
        <v>22184.5</v>
      </c>
      <c r="J179" s="79">
        <v>22961.9</v>
      </c>
      <c r="K179" s="80">
        <f>I179</f>
        <v>22184.5</v>
      </c>
      <c r="L179" s="80">
        <f>I179</f>
        <v>22184.5</v>
      </c>
    </row>
    <row r="180" spans="1:12" ht="38.25" customHeight="1">
      <c r="A180" s="134"/>
      <c r="B180" s="132"/>
      <c r="C180" s="66" t="s">
        <v>77</v>
      </c>
      <c r="D180" s="20" t="s">
        <v>70</v>
      </c>
      <c r="E180" s="20" t="s">
        <v>71</v>
      </c>
      <c r="F180" s="20" t="s">
        <v>72</v>
      </c>
      <c r="G180" s="20" t="s">
        <v>94</v>
      </c>
      <c r="H180" s="20" t="s">
        <v>73</v>
      </c>
      <c r="I180" s="79">
        <v>1200</v>
      </c>
      <c r="J180" s="79">
        <v>1200</v>
      </c>
      <c r="K180" s="79">
        <v>1200</v>
      </c>
      <c r="L180" s="79">
        <v>1200</v>
      </c>
    </row>
    <row r="181" spans="1:12" ht="43.5" customHeight="1">
      <c r="A181" s="134"/>
      <c r="B181" s="132"/>
      <c r="C181" s="60" t="s">
        <v>88</v>
      </c>
      <c r="D181" s="20" t="s">
        <v>70</v>
      </c>
      <c r="E181" s="20" t="s">
        <v>71</v>
      </c>
      <c r="F181" s="20" t="s">
        <v>72</v>
      </c>
      <c r="G181" s="20" t="s">
        <v>94</v>
      </c>
      <c r="H181" s="20" t="s">
        <v>73</v>
      </c>
      <c r="I181" s="79">
        <v>576.20000000000005</v>
      </c>
      <c r="J181" s="79">
        <v>576.20000000000005</v>
      </c>
      <c r="K181" s="79">
        <v>576.20000000000005</v>
      </c>
      <c r="L181" s="79">
        <v>576.20000000000005</v>
      </c>
    </row>
    <row r="182" spans="1:12" ht="14.25" customHeight="1">
      <c r="A182" s="127"/>
      <c r="B182" s="129"/>
      <c r="C182" s="121" t="s">
        <v>27</v>
      </c>
      <c r="D182" s="130"/>
      <c r="E182" s="130"/>
      <c r="F182" s="130"/>
      <c r="G182" s="130"/>
      <c r="H182" s="131"/>
      <c r="I182" s="90">
        <f>SUM(I179:I181)</f>
        <v>23960.7</v>
      </c>
      <c r="J182" s="90">
        <f t="shared" ref="J182:L182" si="61">SUM(J179:J181)</f>
        <v>24738.100000000002</v>
      </c>
      <c r="K182" s="90">
        <f t="shared" si="61"/>
        <v>23960.7</v>
      </c>
      <c r="L182" s="90">
        <f t="shared" si="61"/>
        <v>23960.7</v>
      </c>
    </row>
    <row r="183" spans="1:12" ht="36.75" customHeight="1">
      <c r="A183" s="126" t="s">
        <v>147</v>
      </c>
      <c r="B183" s="128" t="s">
        <v>64</v>
      </c>
      <c r="C183" s="60" t="s">
        <v>52</v>
      </c>
      <c r="D183" s="20" t="s">
        <v>70</v>
      </c>
      <c r="E183" s="20" t="s">
        <v>71</v>
      </c>
      <c r="F183" s="20" t="s">
        <v>72</v>
      </c>
      <c r="G183" s="20" t="s">
        <v>94</v>
      </c>
      <c r="H183" s="20" t="s">
        <v>73</v>
      </c>
      <c r="I183" s="79">
        <v>20</v>
      </c>
      <c r="J183" s="79">
        <v>20.8</v>
      </c>
      <c r="K183" s="79">
        <v>21.4</v>
      </c>
      <c r="L183" s="79">
        <v>21.4</v>
      </c>
    </row>
    <row r="184" spans="1:12" ht="8.25" customHeight="1">
      <c r="A184" s="134"/>
      <c r="B184" s="132"/>
      <c r="C184" s="60"/>
      <c r="D184" s="20"/>
      <c r="E184" s="20"/>
      <c r="F184" s="20"/>
      <c r="G184" s="20"/>
      <c r="H184" s="20"/>
      <c r="I184" s="79"/>
      <c r="J184" s="79"/>
      <c r="K184" s="79"/>
      <c r="L184" s="79"/>
    </row>
    <row r="185" spans="1:12" ht="14.25" customHeight="1">
      <c r="A185" s="127"/>
      <c r="B185" s="129"/>
      <c r="C185" s="121" t="s">
        <v>27</v>
      </c>
      <c r="D185" s="130"/>
      <c r="E185" s="130"/>
      <c r="F185" s="130"/>
      <c r="G185" s="130"/>
      <c r="H185" s="131"/>
      <c r="I185" s="90">
        <f>SUM(I183:I184)</f>
        <v>20</v>
      </c>
      <c r="J185" s="90">
        <f>SUM(J183:J184)</f>
        <v>20.8</v>
      </c>
      <c r="K185" s="90">
        <f>SUM(K183:K184)</f>
        <v>21.4</v>
      </c>
      <c r="L185" s="90">
        <f>SUM(L183:L184)</f>
        <v>21.4</v>
      </c>
    </row>
    <row r="186" spans="1:12" ht="57" customHeight="1">
      <c r="A186" s="126" t="s">
        <v>148</v>
      </c>
      <c r="B186" s="128" t="s">
        <v>65</v>
      </c>
      <c r="C186" s="60" t="s">
        <v>52</v>
      </c>
      <c r="D186" s="20" t="s">
        <v>70</v>
      </c>
      <c r="E186" s="20" t="s">
        <v>71</v>
      </c>
      <c r="F186" s="20" t="s">
        <v>72</v>
      </c>
      <c r="G186" s="20" t="s">
        <v>94</v>
      </c>
      <c r="H186" s="20" t="s">
        <v>73</v>
      </c>
      <c r="I186" s="79">
        <v>30</v>
      </c>
      <c r="J186" s="79">
        <v>31.1</v>
      </c>
      <c r="K186" s="79">
        <v>32</v>
      </c>
      <c r="L186" s="79">
        <v>32</v>
      </c>
    </row>
    <row r="187" spans="1:12" ht="45.75" customHeight="1">
      <c r="A187" s="134"/>
      <c r="B187" s="132"/>
      <c r="C187" s="66" t="s">
        <v>77</v>
      </c>
      <c r="D187" s="20" t="s">
        <v>70</v>
      </c>
      <c r="E187" s="20" t="s">
        <v>71</v>
      </c>
      <c r="F187" s="20" t="s">
        <v>72</v>
      </c>
      <c r="G187" s="20" t="s">
        <v>94</v>
      </c>
      <c r="H187" s="20" t="s">
        <v>73</v>
      </c>
      <c r="I187" s="79">
        <v>10</v>
      </c>
      <c r="J187" s="79">
        <v>10</v>
      </c>
      <c r="K187" s="79">
        <v>10</v>
      </c>
      <c r="L187" s="79">
        <v>10</v>
      </c>
    </row>
    <row r="188" spans="1:12" ht="14.25" customHeight="1">
      <c r="A188" s="127"/>
      <c r="B188" s="129"/>
      <c r="C188" s="121" t="s">
        <v>27</v>
      </c>
      <c r="D188" s="130"/>
      <c r="E188" s="130"/>
      <c r="F188" s="130"/>
      <c r="G188" s="130"/>
      <c r="H188" s="131"/>
      <c r="I188" s="90">
        <f>SUM(I186:I187)</f>
        <v>40</v>
      </c>
      <c r="J188" s="90">
        <f t="shared" ref="J188:L188" si="62">SUM(J186:J187)</f>
        <v>41.1</v>
      </c>
      <c r="K188" s="90">
        <f t="shared" si="62"/>
        <v>42</v>
      </c>
      <c r="L188" s="90">
        <f t="shared" si="62"/>
        <v>42</v>
      </c>
    </row>
    <row r="189" spans="1:12" ht="57" customHeight="1">
      <c r="A189" s="126"/>
      <c r="B189" s="128" t="s">
        <v>66</v>
      </c>
      <c r="C189" s="53" t="s">
        <v>88</v>
      </c>
      <c r="D189" s="20" t="s">
        <v>70</v>
      </c>
      <c r="E189" s="20" t="s">
        <v>71</v>
      </c>
      <c r="F189" s="20" t="s">
        <v>72</v>
      </c>
      <c r="G189" s="20" t="s">
        <v>94</v>
      </c>
      <c r="H189" s="20" t="s">
        <v>73</v>
      </c>
      <c r="I189" s="79"/>
      <c r="J189" s="79">
        <v>102.3</v>
      </c>
      <c r="K189" s="79">
        <v>102.3</v>
      </c>
      <c r="L189" s="79">
        <v>102.3</v>
      </c>
    </row>
    <row r="190" spans="1:12" ht="12" customHeight="1">
      <c r="A190" s="134"/>
      <c r="B190" s="132"/>
      <c r="C190" s="53"/>
      <c r="D190" s="20"/>
      <c r="E190" s="20"/>
      <c r="F190" s="20"/>
      <c r="G190" s="20"/>
      <c r="H190" s="20"/>
      <c r="I190" s="79"/>
      <c r="J190" s="79"/>
      <c r="K190" s="79"/>
      <c r="L190" s="79"/>
    </row>
    <row r="191" spans="1:12" ht="14.25" customHeight="1">
      <c r="A191" s="127"/>
      <c r="B191" s="129"/>
      <c r="C191" s="121" t="s">
        <v>27</v>
      </c>
      <c r="D191" s="130"/>
      <c r="E191" s="130"/>
      <c r="F191" s="130"/>
      <c r="G191" s="130"/>
      <c r="H191" s="131"/>
      <c r="I191" s="90">
        <f>SUM(I189:I190)</f>
        <v>0</v>
      </c>
      <c r="J191" s="90">
        <f>SUM(J189:J190)</f>
        <v>102.3</v>
      </c>
      <c r="K191" s="90">
        <f>SUM(K189:K190)</f>
        <v>102.3</v>
      </c>
      <c r="L191" s="90">
        <f>SUM(L189:L190)</f>
        <v>102.3</v>
      </c>
    </row>
    <row r="192" spans="1:12" ht="57" customHeight="1">
      <c r="A192" s="126" t="s">
        <v>156</v>
      </c>
      <c r="B192" s="128" t="s">
        <v>67</v>
      </c>
      <c r="C192" s="81" t="s">
        <v>88</v>
      </c>
      <c r="D192" s="68" t="s">
        <v>70</v>
      </c>
      <c r="E192" s="68" t="s">
        <v>71</v>
      </c>
      <c r="F192" s="68" t="s">
        <v>72</v>
      </c>
      <c r="G192" s="68" t="s">
        <v>94</v>
      </c>
      <c r="H192" s="68" t="s">
        <v>73</v>
      </c>
      <c r="I192" s="79">
        <v>406.2</v>
      </c>
      <c r="J192" s="79">
        <v>186.6</v>
      </c>
      <c r="K192" s="79">
        <v>534.29999999999995</v>
      </c>
      <c r="L192" s="79">
        <v>534.29999999999995</v>
      </c>
    </row>
    <row r="193" spans="1:12" ht="13.5" customHeight="1">
      <c r="A193" s="134"/>
      <c r="B193" s="132"/>
      <c r="C193" s="82"/>
      <c r="D193" s="82"/>
      <c r="E193" s="82"/>
      <c r="F193" s="82"/>
      <c r="G193" s="82"/>
      <c r="H193" s="82"/>
      <c r="I193" s="79"/>
      <c r="J193" s="79"/>
      <c r="K193" s="79"/>
      <c r="L193" s="79"/>
    </row>
    <row r="194" spans="1:12" ht="14.25" customHeight="1">
      <c r="A194" s="127"/>
      <c r="B194" s="129"/>
      <c r="C194" s="121" t="s">
        <v>27</v>
      </c>
      <c r="D194" s="130"/>
      <c r="E194" s="130"/>
      <c r="F194" s="130"/>
      <c r="G194" s="130"/>
      <c r="H194" s="131"/>
      <c r="I194" s="90">
        <f>SUM(I192:I193)</f>
        <v>406.2</v>
      </c>
      <c r="J194" s="90">
        <f t="shared" ref="J194:L194" si="63">SUM(J192:J193)</f>
        <v>186.6</v>
      </c>
      <c r="K194" s="90">
        <f t="shared" si="63"/>
        <v>534.29999999999995</v>
      </c>
      <c r="L194" s="90">
        <f t="shared" si="63"/>
        <v>534.29999999999995</v>
      </c>
    </row>
    <row r="195" spans="1:12" ht="42.75" customHeight="1">
      <c r="A195" s="126" t="s">
        <v>156</v>
      </c>
      <c r="B195" s="128" t="s">
        <v>68</v>
      </c>
      <c r="C195" s="53" t="s">
        <v>52</v>
      </c>
      <c r="D195" s="20" t="s">
        <v>70</v>
      </c>
      <c r="E195" s="20" t="s">
        <v>71</v>
      </c>
      <c r="F195" s="20" t="s">
        <v>72</v>
      </c>
      <c r="G195" s="20" t="s">
        <v>94</v>
      </c>
      <c r="H195" s="20" t="s">
        <v>73</v>
      </c>
      <c r="I195" s="79"/>
      <c r="J195" s="79"/>
      <c r="K195" s="79"/>
      <c r="L195" s="79"/>
    </row>
    <row r="196" spans="1:12" ht="40.5" customHeight="1">
      <c r="A196" s="134"/>
      <c r="B196" s="132"/>
      <c r="C196" s="86" t="s">
        <v>77</v>
      </c>
      <c r="D196" s="20" t="s">
        <v>70</v>
      </c>
      <c r="E196" s="20" t="s">
        <v>71</v>
      </c>
      <c r="F196" s="20" t="s">
        <v>72</v>
      </c>
      <c r="G196" s="20" t="s">
        <v>94</v>
      </c>
      <c r="H196" s="20" t="s">
        <v>73</v>
      </c>
      <c r="I196" s="79">
        <v>3880</v>
      </c>
      <c r="J196" s="79">
        <f>I196</f>
        <v>3880</v>
      </c>
      <c r="K196" s="79">
        <f>J196</f>
        <v>3880</v>
      </c>
      <c r="L196" s="79">
        <f>K196</f>
        <v>3880</v>
      </c>
    </row>
    <row r="197" spans="1:12" ht="47.25" customHeight="1">
      <c r="A197" s="134"/>
      <c r="B197" s="132"/>
      <c r="C197" s="60" t="s">
        <v>88</v>
      </c>
      <c r="D197" s="20" t="s">
        <v>70</v>
      </c>
      <c r="E197" s="20" t="s">
        <v>71</v>
      </c>
      <c r="F197" s="20" t="s">
        <v>72</v>
      </c>
      <c r="G197" s="20" t="s">
        <v>94</v>
      </c>
      <c r="H197" s="20" t="s">
        <v>73</v>
      </c>
      <c r="I197" s="79">
        <v>776.2</v>
      </c>
      <c r="J197" s="79">
        <v>776.2</v>
      </c>
      <c r="K197" s="79">
        <v>776.2</v>
      </c>
      <c r="L197" s="79">
        <v>776.2</v>
      </c>
    </row>
    <row r="198" spans="1:12" ht="14.25" customHeight="1">
      <c r="A198" s="127"/>
      <c r="B198" s="129"/>
      <c r="C198" s="121" t="s">
        <v>27</v>
      </c>
      <c r="D198" s="130"/>
      <c r="E198" s="130"/>
      <c r="F198" s="130"/>
      <c r="G198" s="130"/>
      <c r="H198" s="131"/>
      <c r="I198" s="90">
        <f>SUM(I195:I197)</f>
        <v>4656.2</v>
      </c>
      <c r="J198" s="90">
        <f t="shared" ref="J198:L198" si="64">SUM(J195:J197)</f>
        <v>4656.2</v>
      </c>
      <c r="K198" s="90">
        <f t="shared" si="64"/>
        <v>4656.2</v>
      </c>
      <c r="L198" s="90">
        <f t="shared" si="64"/>
        <v>4656.2</v>
      </c>
    </row>
    <row r="199" spans="1:12" ht="48.75" customHeight="1">
      <c r="A199" s="106"/>
      <c r="B199" s="128" t="s">
        <v>69</v>
      </c>
      <c r="C199" s="53" t="s">
        <v>88</v>
      </c>
      <c r="D199" s="20" t="s">
        <v>70</v>
      </c>
      <c r="E199" s="20" t="s">
        <v>71</v>
      </c>
      <c r="F199" s="20" t="s">
        <v>72</v>
      </c>
      <c r="G199" s="20" t="s">
        <v>94</v>
      </c>
      <c r="H199" s="20" t="s">
        <v>73</v>
      </c>
      <c r="I199" s="79"/>
      <c r="J199" s="79">
        <v>682</v>
      </c>
      <c r="K199" s="79">
        <v>682</v>
      </c>
      <c r="L199" s="79">
        <v>682</v>
      </c>
    </row>
    <row r="200" spans="1:12" ht="15" customHeight="1">
      <c r="A200" s="133"/>
      <c r="B200" s="129"/>
      <c r="C200" s="121" t="s">
        <v>27</v>
      </c>
      <c r="D200" s="130"/>
      <c r="E200" s="130"/>
      <c r="F200" s="130"/>
      <c r="G200" s="130"/>
      <c r="H200" s="131"/>
      <c r="I200" s="90">
        <f>SUM(I199:I199)</f>
        <v>0</v>
      </c>
      <c r="J200" s="90">
        <f>SUM(J199:J199)</f>
        <v>682</v>
      </c>
      <c r="K200" s="90">
        <f>SUM(K199:K199)</f>
        <v>682</v>
      </c>
      <c r="L200" s="90">
        <f>SUM(L199:L199)</f>
        <v>682</v>
      </c>
    </row>
    <row r="201" spans="1:12" ht="43.5" customHeight="1">
      <c r="A201" s="126" t="s">
        <v>146</v>
      </c>
      <c r="B201" s="128" t="s">
        <v>55</v>
      </c>
      <c r="C201" s="53" t="s">
        <v>52</v>
      </c>
      <c r="D201" s="20" t="s">
        <v>70</v>
      </c>
      <c r="E201" s="20" t="s">
        <v>71</v>
      </c>
      <c r="F201" s="20" t="s">
        <v>72</v>
      </c>
      <c r="G201" s="20" t="s">
        <v>94</v>
      </c>
      <c r="H201" s="20" t="s">
        <v>73</v>
      </c>
      <c r="I201" s="79">
        <v>20</v>
      </c>
      <c r="J201" s="79">
        <v>20.8</v>
      </c>
      <c r="K201" s="79">
        <v>21.4</v>
      </c>
      <c r="L201" s="79">
        <v>21.4</v>
      </c>
    </row>
    <row r="202" spans="1:12" ht="47.25" customHeight="1">
      <c r="A202" s="134"/>
      <c r="B202" s="132"/>
      <c r="C202" s="55" t="s">
        <v>77</v>
      </c>
      <c r="D202" s="20" t="s">
        <v>70</v>
      </c>
      <c r="E202" s="20" t="s">
        <v>71</v>
      </c>
      <c r="F202" s="20" t="s">
        <v>72</v>
      </c>
      <c r="G202" s="20" t="s">
        <v>94</v>
      </c>
      <c r="H202" s="20" t="s">
        <v>73</v>
      </c>
      <c r="I202" s="79">
        <v>64968.6</v>
      </c>
      <c r="J202" s="79">
        <f>I202</f>
        <v>64968.6</v>
      </c>
      <c r="K202" s="79">
        <f>J202</f>
        <v>64968.6</v>
      </c>
      <c r="L202" s="79">
        <f>K202</f>
        <v>64968.6</v>
      </c>
    </row>
    <row r="203" spans="1:12" ht="10.5" customHeight="1">
      <c r="A203" s="134"/>
      <c r="B203" s="132"/>
      <c r="C203" s="6"/>
      <c r="D203" s="6"/>
      <c r="E203" s="6"/>
      <c r="F203" s="6"/>
      <c r="G203" s="6"/>
      <c r="H203" s="6"/>
      <c r="I203" s="79"/>
      <c r="J203" s="79"/>
      <c r="K203" s="79"/>
      <c r="L203" s="79"/>
    </row>
    <row r="204" spans="1:12" ht="15" customHeight="1">
      <c r="A204" s="127"/>
      <c r="B204" s="129"/>
      <c r="C204" s="121" t="s">
        <v>27</v>
      </c>
      <c r="D204" s="130"/>
      <c r="E204" s="130"/>
      <c r="F204" s="130"/>
      <c r="G204" s="130"/>
      <c r="H204" s="131"/>
      <c r="I204" s="90">
        <f>SUM(I201:I203)</f>
        <v>64988.6</v>
      </c>
      <c r="J204" s="90">
        <f t="shared" ref="J204:L204" si="65">SUM(J201:J203)</f>
        <v>64989.4</v>
      </c>
      <c r="K204" s="90">
        <f t="shared" si="65"/>
        <v>64990</v>
      </c>
      <c r="L204" s="90">
        <f t="shared" si="65"/>
        <v>64990</v>
      </c>
    </row>
    <row r="205" spans="1:12" ht="45" customHeight="1">
      <c r="A205" s="126" t="s">
        <v>144</v>
      </c>
      <c r="B205" s="128" t="s">
        <v>58</v>
      </c>
      <c r="C205" s="53" t="s">
        <v>52</v>
      </c>
      <c r="D205" s="20" t="s">
        <v>70</v>
      </c>
      <c r="E205" s="20" t="s">
        <v>71</v>
      </c>
      <c r="F205" s="20" t="s">
        <v>72</v>
      </c>
      <c r="G205" s="20" t="s">
        <v>94</v>
      </c>
      <c r="H205" s="20" t="s">
        <v>73</v>
      </c>
      <c r="I205" s="79">
        <v>1500</v>
      </c>
      <c r="J205" s="79">
        <v>1558.5</v>
      </c>
      <c r="K205" s="79">
        <v>1602.1</v>
      </c>
      <c r="L205" s="79">
        <v>1602.1</v>
      </c>
    </row>
    <row r="206" spans="1:12" ht="15" customHeight="1">
      <c r="A206" s="127"/>
      <c r="B206" s="129"/>
      <c r="C206" s="121" t="s">
        <v>27</v>
      </c>
      <c r="D206" s="130"/>
      <c r="E206" s="130"/>
      <c r="F206" s="130"/>
      <c r="G206" s="130"/>
      <c r="H206" s="131"/>
      <c r="I206" s="90">
        <f>SUM(I205:I205)</f>
        <v>1500</v>
      </c>
      <c r="J206" s="90">
        <f>SUM(J205:J205)</f>
        <v>1558.5</v>
      </c>
      <c r="K206" s="90">
        <f>SUM(K205:K205)</f>
        <v>1602.1</v>
      </c>
      <c r="L206" s="90">
        <f>SUM(L205:L205)</f>
        <v>1602.1</v>
      </c>
    </row>
    <row r="207" spans="1:12" ht="44.25" customHeight="1">
      <c r="A207" s="126" t="s">
        <v>155</v>
      </c>
      <c r="B207" s="128" t="s">
        <v>85</v>
      </c>
      <c r="C207" s="55" t="s">
        <v>77</v>
      </c>
      <c r="D207" s="20" t="s">
        <v>70</v>
      </c>
      <c r="E207" s="20" t="s">
        <v>71</v>
      </c>
      <c r="F207" s="20" t="s">
        <v>72</v>
      </c>
      <c r="G207" s="20" t="s">
        <v>94</v>
      </c>
      <c r="H207" s="20" t="s">
        <v>73</v>
      </c>
      <c r="I207" s="21">
        <v>90</v>
      </c>
      <c r="J207" s="21">
        <v>90</v>
      </c>
      <c r="K207" s="21">
        <v>90</v>
      </c>
      <c r="L207" s="21">
        <v>90</v>
      </c>
    </row>
    <row r="208" spans="1:12">
      <c r="A208" s="127"/>
      <c r="B208" s="129"/>
      <c r="C208" s="121" t="s">
        <v>27</v>
      </c>
      <c r="D208" s="122"/>
      <c r="E208" s="122"/>
      <c r="F208" s="122"/>
      <c r="G208" s="122"/>
      <c r="H208" s="123"/>
      <c r="I208" s="62">
        <f>I207</f>
        <v>90</v>
      </c>
      <c r="J208" s="62">
        <f t="shared" ref="J208:L208" si="66">J207</f>
        <v>90</v>
      </c>
      <c r="K208" s="62">
        <f t="shared" si="66"/>
        <v>90</v>
      </c>
      <c r="L208" s="62">
        <f t="shared" si="66"/>
        <v>90</v>
      </c>
    </row>
    <row r="209" spans="1:12" ht="46.5" customHeight="1">
      <c r="A209" s="126" t="s">
        <v>144</v>
      </c>
      <c r="B209" s="128" t="s">
        <v>153</v>
      </c>
      <c r="C209" s="55" t="s">
        <v>77</v>
      </c>
      <c r="D209" s="20" t="s">
        <v>70</v>
      </c>
      <c r="E209" s="20" t="s">
        <v>71</v>
      </c>
      <c r="F209" s="20" t="s">
        <v>72</v>
      </c>
      <c r="G209" s="20" t="s">
        <v>94</v>
      </c>
      <c r="H209" s="20" t="s">
        <v>73</v>
      </c>
      <c r="I209" s="21">
        <v>600</v>
      </c>
      <c r="J209" s="21">
        <v>600</v>
      </c>
      <c r="K209" s="21">
        <v>600</v>
      </c>
      <c r="L209" s="21">
        <v>600</v>
      </c>
    </row>
    <row r="210" spans="1:12">
      <c r="A210" s="127"/>
      <c r="B210" s="129"/>
      <c r="C210" s="121" t="s">
        <v>27</v>
      </c>
      <c r="D210" s="130"/>
      <c r="E210" s="130"/>
      <c r="F210" s="130"/>
      <c r="G210" s="130"/>
      <c r="H210" s="131"/>
      <c r="I210" s="62">
        <f>SUM(I209:I209)</f>
        <v>600</v>
      </c>
      <c r="J210" s="62">
        <f>SUM(J209:J209)</f>
        <v>600</v>
      </c>
      <c r="K210" s="62">
        <f>SUM(K209:K209)</f>
        <v>600</v>
      </c>
      <c r="L210" s="62">
        <f>SUM(L209:L209)</f>
        <v>600</v>
      </c>
    </row>
    <row r="211" spans="1:12" ht="38.25">
      <c r="A211" s="126" t="s">
        <v>145</v>
      </c>
      <c r="B211" s="128" t="s">
        <v>89</v>
      </c>
      <c r="C211" s="60" t="s">
        <v>88</v>
      </c>
      <c r="D211" s="20" t="s">
        <v>70</v>
      </c>
      <c r="E211" s="20" t="s">
        <v>71</v>
      </c>
      <c r="F211" s="20" t="s">
        <v>72</v>
      </c>
      <c r="G211" s="20" t="s">
        <v>94</v>
      </c>
      <c r="H211" s="20" t="s">
        <v>73</v>
      </c>
      <c r="I211" s="21">
        <v>133</v>
      </c>
      <c r="J211" s="21">
        <v>133</v>
      </c>
      <c r="K211" s="21">
        <v>133</v>
      </c>
      <c r="L211" s="21">
        <v>133</v>
      </c>
    </row>
    <row r="212" spans="1:12" ht="38.25">
      <c r="A212" s="134"/>
      <c r="B212" s="132"/>
      <c r="C212" s="60" t="s">
        <v>52</v>
      </c>
      <c r="D212" s="20" t="s">
        <v>70</v>
      </c>
      <c r="E212" s="20" t="s">
        <v>71</v>
      </c>
      <c r="F212" s="20" t="s">
        <v>72</v>
      </c>
      <c r="G212" s="20" t="s">
        <v>94</v>
      </c>
      <c r="H212" s="20" t="s">
        <v>73</v>
      </c>
      <c r="I212" s="21">
        <v>25</v>
      </c>
      <c r="J212" s="21">
        <v>26</v>
      </c>
      <c r="K212" s="21">
        <v>26.7</v>
      </c>
      <c r="L212" s="21">
        <v>26.7</v>
      </c>
    </row>
    <row r="213" spans="1:12">
      <c r="A213" s="134"/>
      <c r="B213" s="132"/>
      <c r="C213" s="89"/>
      <c r="D213" s="6"/>
      <c r="E213" s="6"/>
      <c r="F213" s="6"/>
      <c r="G213" s="6"/>
      <c r="H213" s="6"/>
      <c r="I213" s="21"/>
      <c r="J213" s="21"/>
      <c r="K213" s="21"/>
      <c r="L213" s="21"/>
    </row>
    <row r="214" spans="1:12">
      <c r="A214" s="127"/>
      <c r="B214" s="129"/>
      <c r="C214" s="121" t="s">
        <v>27</v>
      </c>
      <c r="D214" s="122"/>
      <c r="E214" s="122"/>
      <c r="F214" s="122"/>
      <c r="G214" s="122"/>
      <c r="H214" s="123"/>
      <c r="I214" s="62">
        <f>SUM(I211:I213)</f>
        <v>158</v>
      </c>
      <c r="J214" s="62">
        <f>SUM(J211:J213)</f>
        <v>159</v>
      </c>
      <c r="K214" s="62">
        <f t="shared" ref="K214:L214" si="67">SUM(K211:K213)</f>
        <v>159.69999999999999</v>
      </c>
      <c r="L214" s="62">
        <f t="shared" si="67"/>
        <v>159.69999999999999</v>
      </c>
    </row>
    <row r="215" spans="1:12" ht="38.25">
      <c r="A215" s="106"/>
      <c r="B215" s="128" t="s">
        <v>91</v>
      </c>
      <c r="C215" s="53" t="s">
        <v>88</v>
      </c>
      <c r="D215" s="20" t="s">
        <v>70</v>
      </c>
      <c r="E215" s="20" t="s">
        <v>71</v>
      </c>
      <c r="F215" s="20" t="s">
        <v>72</v>
      </c>
      <c r="G215" s="20" t="s">
        <v>94</v>
      </c>
      <c r="H215" s="20" t="s">
        <v>73</v>
      </c>
      <c r="I215" s="21"/>
      <c r="J215" s="21">
        <v>306.89999999999998</v>
      </c>
      <c r="K215" s="21">
        <v>306.89999999999998</v>
      </c>
      <c r="L215" s="21">
        <v>306.89999999999998</v>
      </c>
    </row>
    <row r="216" spans="1:12">
      <c r="A216" s="107"/>
      <c r="B216" s="132"/>
      <c r="C216" s="5"/>
      <c r="D216" s="5"/>
      <c r="E216" s="5"/>
      <c r="F216" s="5"/>
      <c r="G216" s="5"/>
      <c r="H216" s="5"/>
      <c r="I216" s="21"/>
      <c r="J216" s="21"/>
      <c r="K216" s="21"/>
      <c r="L216" s="21"/>
    </row>
    <row r="217" spans="1:12">
      <c r="A217" s="133"/>
      <c r="B217" s="129"/>
      <c r="C217" s="121" t="s">
        <v>27</v>
      </c>
      <c r="D217" s="122"/>
      <c r="E217" s="122"/>
      <c r="F217" s="122"/>
      <c r="G217" s="122"/>
      <c r="H217" s="123"/>
      <c r="I217" s="62">
        <f>SUM(I215:I216)</f>
        <v>0</v>
      </c>
      <c r="J217" s="62">
        <f>SUM(J215:J216)</f>
        <v>306.89999999999998</v>
      </c>
      <c r="K217" s="62">
        <f>SUM(K215:K216)</f>
        <v>306.89999999999998</v>
      </c>
      <c r="L217" s="62">
        <f>SUM(L215:L216)</f>
        <v>306.89999999999998</v>
      </c>
    </row>
    <row r="218" spans="1:12" ht="38.25">
      <c r="A218" s="106"/>
      <c r="B218" s="128" t="s">
        <v>92</v>
      </c>
      <c r="C218" s="53" t="s">
        <v>88</v>
      </c>
      <c r="D218" s="20" t="s">
        <v>70</v>
      </c>
      <c r="E218" s="20" t="s">
        <v>71</v>
      </c>
      <c r="F218" s="20" t="s">
        <v>72</v>
      </c>
      <c r="G218" s="20" t="s">
        <v>94</v>
      </c>
      <c r="H218" s="20" t="s">
        <v>73</v>
      </c>
      <c r="I218" s="21"/>
      <c r="J218" s="21">
        <v>204.6</v>
      </c>
      <c r="K218" s="21">
        <v>204.6</v>
      </c>
      <c r="L218" s="21">
        <v>204.6</v>
      </c>
    </row>
    <row r="219" spans="1:12">
      <c r="A219" s="107"/>
      <c r="B219" s="132"/>
      <c r="C219" s="5"/>
      <c r="D219" s="5"/>
      <c r="E219" s="5"/>
      <c r="F219" s="5"/>
      <c r="G219" s="5"/>
      <c r="H219" s="5"/>
      <c r="I219" s="21"/>
      <c r="J219" s="21"/>
      <c r="K219" s="21"/>
      <c r="L219" s="21"/>
    </row>
    <row r="220" spans="1:12">
      <c r="A220" s="133"/>
      <c r="B220" s="129"/>
      <c r="C220" s="121" t="s">
        <v>27</v>
      </c>
      <c r="D220" s="122"/>
      <c r="E220" s="122"/>
      <c r="F220" s="122"/>
      <c r="G220" s="122"/>
      <c r="H220" s="123"/>
      <c r="I220" s="62">
        <f>SUM(I218:I219)</f>
        <v>0</v>
      </c>
      <c r="J220" s="62">
        <f>SUM(J218:J219)</f>
        <v>204.6</v>
      </c>
      <c r="K220" s="62">
        <f>SUM(K218:K219)</f>
        <v>204.6</v>
      </c>
      <c r="L220" s="62">
        <f>SUM(L218:L219)</f>
        <v>204.6</v>
      </c>
    </row>
    <row r="221" spans="1:12" ht="38.25">
      <c r="A221" s="106"/>
      <c r="B221" s="128" t="s">
        <v>184</v>
      </c>
      <c r="C221" s="53" t="s">
        <v>88</v>
      </c>
      <c r="D221" s="20" t="s">
        <v>70</v>
      </c>
      <c r="E221" s="20" t="s">
        <v>71</v>
      </c>
      <c r="F221" s="20" t="s">
        <v>72</v>
      </c>
      <c r="G221" s="20" t="s">
        <v>94</v>
      </c>
      <c r="H221" s="20" t="s">
        <v>73</v>
      </c>
      <c r="I221" s="21"/>
      <c r="J221" s="21">
        <v>204.6</v>
      </c>
      <c r="K221" s="21">
        <v>204.6</v>
      </c>
      <c r="L221" s="21">
        <v>204.6</v>
      </c>
    </row>
    <row r="222" spans="1:12">
      <c r="A222" s="107"/>
      <c r="B222" s="132"/>
      <c r="C222" s="6"/>
      <c r="D222" s="6"/>
      <c r="E222" s="6"/>
      <c r="F222" s="6"/>
      <c r="G222" s="6"/>
      <c r="H222" s="6"/>
      <c r="I222" s="21"/>
      <c r="J222" s="21"/>
      <c r="K222" s="21"/>
      <c r="L222" s="21"/>
    </row>
    <row r="223" spans="1:12">
      <c r="A223" s="133"/>
      <c r="B223" s="129"/>
      <c r="C223" s="121" t="s">
        <v>27</v>
      </c>
      <c r="D223" s="122"/>
      <c r="E223" s="122"/>
      <c r="F223" s="122"/>
      <c r="G223" s="122"/>
      <c r="H223" s="123"/>
      <c r="I223" s="62">
        <f>SUM(I221:I222)</f>
        <v>0</v>
      </c>
      <c r="J223" s="62">
        <f>SUM(J221:J222)</f>
        <v>204.6</v>
      </c>
      <c r="K223" s="62">
        <f>SUM(K221:K222)</f>
        <v>204.6</v>
      </c>
      <c r="L223" s="62">
        <f>SUM(L221:L222)</f>
        <v>204.6</v>
      </c>
    </row>
    <row r="224" spans="1:12" ht="21" customHeight="1">
      <c r="A224" s="61"/>
      <c r="B224" s="64"/>
      <c r="C224" s="121" t="s">
        <v>150</v>
      </c>
      <c r="D224" s="130"/>
      <c r="E224" s="130"/>
      <c r="F224" s="130"/>
      <c r="G224" s="130"/>
      <c r="H224" s="131"/>
      <c r="I224" s="62">
        <f>I178+I182+I185+I188+I191+I194+I198+I200+I204+I206+I208+I210+I214+I217+I220+I223</f>
        <v>96619.7</v>
      </c>
      <c r="J224" s="62">
        <f t="shared" ref="J224:L224" si="68">J178+J182+J185+J188+J191+J194+J198+J200+J204+J206+J208+J210+J214+J217+J220+J223</f>
        <v>99088.900000000009</v>
      </c>
      <c r="K224" s="62">
        <f t="shared" si="68"/>
        <v>98713.600000000006</v>
      </c>
      <c r="L224" s="62">
        <f t="shared" si="68"/>
        <v>98713.600000000006</v>
      </c>
    </row>
    <row r="225" spans="1:12" ht="21" customHeight="1">
      <c r="A225" s="61"/>
      <c r="B225" s="64"/>
      <c r="C225" s="121" t="s">
        <v>151</v>
      </c>
      <c r="D225" s="130"/>
      <c r="E225" s="130"/>
      <c r="F225" s="130"/>
      <c r="G225" s="130"/>
      <c r="H225" s="131"/>
      <c r="I225" s="62">
        <f>I224+I173</f>
        <v>285469.61</v>
      </c>
      <c r="J225" s="62">
        <f>J224+J173</f>
        <v>315029.63</v>
      </c>
      <c r="K225" s="62">
        <f>K224+K173</f>
        <v>298804.41499999992</v>
      </c>
      <c r="L225" s="62">
        <f>L224+L173</f>
        <v>305491.88399999996</v>
      </c>
    </row>
    <row r="226" spans="1:12" ht="6" customHeight="1"/>
    <row r="227" spans="1:12" ht="8.25" customHeight="1"/>
    <row r="228" spans="1:12" hidden="1">
      <c r="A228" s="97" t="s">
        <v>12</v>
      </c>
      <c r="B228" s="97"/>
      <c r="C228" s="97"/>
      <c r="D228" s="97"/>
      <c r="E228" s="97"/>
      <c r="F228" s="97"/>
      <c r="G228" s="97"/>
      <c r="H228" s="97"/>
      <c r="I228" s="97"/>
      <c r="J228" s="97"/>
      <c r="K228" s="97"/>
      <c r="L228" s="97"/>
    </row>
    <row r="229" spans="1:12" hidden="1">
      <c r="A229" s="109" t="s">
        <v>13</v>
      </c>
      <c r="B229" s="98"/>
      <c r="C229" s="98"/>
      <c r="D229" s="98"/>
      <c r="E229" s="98"/>
      <c r="F229" s="98"/>
      <c r="G229" s="98"/>
      <c r="H229" s="98"/>
      <c r="I229" s="98"/>
      <c r="J229" s="98"/>
      <c r="K229" s="98"/>
      <c r="L229" s="98"/>
    </row>
    <row r="230" spans="1:12">
      <c r="A230" s="18"/>
      <c r="B230" s="14"/>
      <c r="C230" s="14"/>
      <c r="D230" s="14"/>
      <c r="E230" s="14"/>
      <c r="F230" s="14"/>
      <c r="G230" s="14"/>
      <c r="H230" s="14"/>
      <c r="I230" s="15"/>
      <c r="J230" s="15"/>
      <c r="K230" s="15"/>
      <c r="L230" s="15"/>
    </row>
    <row r="231" spans="1:12">
      <c r="A231" s="103"/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</row>
  </sheetData>
  <mergeCells count="310">
    <mergeCell ref="A2:L2"/>
    <mergeCell ref="A4:A5"/>
    <mergeCell ref="B4:B5"/>
    <mergeCell ref="C4:C5"/>
    <mergeCell ref="D4:H4"/>
    <mergeCell ref="I4:L4"/>
    <mergeCell ref="A105:A106"/>
    <mergeCell ref="B105:B106"/>
    <mergeCell ref="C106:H106"/>
    <mergeCell ref="B93:B94"/>
    <mergeCell ref="C94:H94"/>
    <mergeCell ref="A95:A96"/>
    <mergeCell ref="B95:B96"/>
    <mergeCell ref="C96:H96"/>
    <mergeCell ref="A93:A94"/>
    <mergeCell ref="A101:A102"/>
    <mergeCell ref="B101:B102"/>
    <mergeCell ref="C102:H102"/>
    <mergeCell ref="A97:A98"/>
    <mergeCell ref="B97:B98"/>
    <mergeCell ref="C98:H98"/>
    <mergeCell ref="A99:A100"/>
    <mergeCell ref="B99:B100"/>
    <mergeCell ref="B19:B20"/>
    <mergeCell ref="A228:L228"/>
    <mergeCell ref="A229:L229"/>
    <mergeCell ref="A231:L231"/>
    <mergeCell ref="B201:B204"/>
    <mergeCell ref="A221:A223"/>
    <mergeCell ref="B221:B223"/>
    <mergeCell ref="C223:H223"/>
    <mergeCell ref="A211:A214"/>
    <mergeCell ref="B211:B214"/>
    <mergeCell ref="C214:H214"/>
    <mergeCell ref="A215:A217"/>
    <mergeCell ref="B215:B217"/>
    <mergeCell ref="C217:H217"/>
    <mergeCell ref="A218:A220"/>
    <mergeCell ref="B218:B220"/>
    <mergeCell ref="C204:H204"/>
    <mergeCell ref="C220:H220"/>
    <mergeCell ref="A207:A208"/>
    <mergeCell ref="B207:B208"/>
    <mergeCell ref="C208:H208"/>
    <mergeCell ref="A205:A206"/>
    <mergeCell ref="B205:B206"/>
    <mergeCell ref="C224:H224"/>
    <mergeCell ref="C225:H225"/>
    <mergeCell ref="A111:A112"/>
    <mergeCell ref="B111:B112"/>
    <mergeCell ref="C112:H112"/>
    <mergeCell ref="A113:A114"/>
    <mergeCell ref="B113:B114"/>
    <mergeCell ref="C114:H114"/>
    <mergeCell ref="A107:A108"/>
    <mergeCell ref="B107:B108"/>
    <mergeCell ref="C108:H108"/>
    <mergeCell ref="A133:A134"/>
    <mergeCell ref="A135:A136"/>
    <mergeCell ref="C178:H178"/>
    <mergeCell ref="A141:A142"/>
    <mergeCell ref="A143:A144"/>
    <mergeCell ref="A145:A146"/>
    <mergeCell ref="A147:A148"/>
    <mergeCell ref="A149:A150"/>
    <mergeCell ref="A151:A152"/>
    <mergeCell ref="A153:A154"/>
    <mergeCell ref="A155:A156"/>
    <mergeCell ref="A157:A158"/>
    <mergeCell ref="A159:A160"/>
    <mergeCell ref="A161:A162"/>
    <mergeCell ref="A176:A178"/>
    <mergeCell ref="B176:B178"/>
    <mergeCell ref="A163:A164"/>
    <mergeCell ref="A165:A166"/>
    <mergeCell ref="A167:A168"/>
    <mergeCell ref="A169:A170"/>
    <mergeCell ref="A171:A172"/>
    <mergeCell ref="B171:B172"/>
    <mergeCell ref="B169:B170"/>
    <mergeCell ref="B167:B168"/>
    <mergeCell ref="B174:B175"/>
    <mergeCell ref="A119:A120"/>
    <mergeCell ref="B119:B120"/>
    <mergeCell ref="C120:H120"/>
    <mergeCell ref="A121:A122"/>
    <mergeCell ref="A123:A124"/>
    <mergeCell ref="A125:A126"/>
    <mergeCell ref="A127:A128"/>
    <mergeCell ref="A129:A130"/>
    <mergeCell ref="A131:A132"/>
    <mergeCell ref="B129:B130"/>
    <mergeCell ref="B127:B128"/>
    <mergeCell ref="B125:B126"/>
    <mergeCell ref="B123:B124"/>
    <mergeCell ref="B121:B122"/>
    <mergeCell ref="C122:H122"/>
    <mergeCell ref="C124:H124"/>
    <mergeCell ref="C126:H126"/>
    <mergeCell ref="C128:H128"/>
    <mergeCell ref="C130:H130"/>
    <mergeCell ref="C132:H132"/>
    <mergeCell ref="B161:B162"/>
    <mergeCell ref="B159:B160"/>
    <mergeCell ref="B157:B158"/>
    <mergeCell ref="C20:H20"/>
    <mergeCell ref="B21:B22"/>
    <mergeCell ref="C22:H22"/>
    <mergeCell ref="C10:H10"/>
    <mergeCell ref="B7:B8"/>
    <mergeCell ref="C12:H12"/>
    <mergeCell ref="C14:H14"/>
    <mergeCell ref="C16:H16"/>
    <mergeCell ref="B9:B10"/>
    <mergeCell ref="B11:B12"/>
    <mergeCell ref="B13:B14"/>
    <mergeCell ref="B15:B16"/>
    <mergeCell ref="B17:B18"/>
    <mergeCell ref="C18:H18"/>
    <mergeCell ref="A25:A26"/>
    <mergeCell ref="B29:B30"/>
    <mergeCell ref="C30:H30"/>
    <mergeCell ref="B31:B32"/>
    <mergeCell ref="C32:H32"/>
    <mergeCell ref="B33:B34"/>
    <mergeCell ref="C34:H34"/>
    <mergeCell ref="B23:B24"/>
    <mergeCell ref="C24:H24"/>
    <mergeCell ref="B25:B26"/>
    <mergeCell ref="C26:H26"/>
    <mergeCell ref="B27:B28"/>
    <mergeCell ref="C28:H28"/>
    <mergeCell ref="A27:A28"/>
    <mergeCell ref="A29:A30"/>
    <mergeCell ref="A31:A32"/>
    <mergeCell ref="A33:A34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35:A36"/>
    <mergeCell ref="B35:B36"/>
    <mergeCell ref="C36:H36"/>
    <mergeCell ref="B37:B38"/>
    <mergeCell ref="C38:H38"/>
    <mergeCell ref="A43:A44"/>
    <mergeCell ref="B43:B44"/>
    <mergeCell ref="C44:H44"/>
    <mergeCell ref="A45:A46"/>
    <mergeCell ref="B45:B46"/>
    <mergeCell ref="C46:H46"/>
    <mergeCell ref="A37:A38"/>
    <mergeCell ref="A39:A40"/>
    <mergeCell ref="B39:B40"/>
    <mergeCell ref="C40:H40"/>
    <mergeCell ref="A41:A42"/>
    <mergeCell ref="B41:B42"/>
    <mergeCell ref="C42:H42"/>
    <mergeCell ref="A51:A52"/>
    <mergeCell ref="B51:B52"/>
    <mergeCell ref="C52:H52"/>
    <mergeCell ref="A53:A54"/>
    <mergeCell ref="B53:B54"/>
    <mergeCell ref="C54:H54"/>
    <mergeCell ref="A47:A48"/>
    <mergeCell ref="B47:B48"/>
    <mergeCell ref="C48:H48"/>
    <mergeCell ref="A49:A50"/>
    <mergeCell ref="B49:B50"/>
    <mergeCell ref="C50:H50"/>
    <mergeCell ref="A59:A60"/>
    <mergeCell ref="B59:B60"/>
    <mergeCell ref="C60:H60"/>
    <mergeCell ref="A61:A62"/>
    <mergeCell ref="B61:B62"/>
    <mergeCell ref="C62:H62"/>
    <mergeCell ref="A55:A56"/>
    <mergeCell ref="B55:B56"/>
    <mergeCell ref="C56:H56"/>
    <mergeCell ref="A57:A58"/>
    <mergeCell ref="B57:B58"/>
    <mergeCell ref="C58:H58"/>
    <mergeCell ref="A67:A68"/>
    <mergeCell ref="B67:B68"/>
    <mergeCell ref="C68:H68"/>
    <mergeCell ref="A69:A70"/>
    <mergeCell ref="B69:B70"/>
    <mergeCell ref="C70:H70"/>
    <mergeCell ref="A63:A64"/>
    <mergeCell ref="B63:B64"/>
    <mergeCell ref="C64:H64"/>
    <mergeCell ref="A65:A66"/>
    <mergeCell ref="B65:B66"/>
    <mergeCell ref="C66:H66"/>
    <mergeCell ref="A75:A76"/>
    <mergeCell ref="B75:B76"/>
    <mergeCell ref="C76:H76"/>
    <mergeCell ref="A77:A78"/>
    <mergeCell ref="B77:B78"/>
    <mergeCell ref="C78:H78"/>
    <mergeCell ref="A71:A72"/>
    <mergeCell ref="B71:B72"/>
    <mergeCell ref="C72:H72"/>
    <mergeCell ref="A73:A74"/>
    <mergeCell ref="B73:B74"/>
    <mergeCell ref="C74:H74"/>
    <mergeCell ref="A83:A84"/>
    <mergeCell ref="B83:B84"/>
    <mergeCell ref="C84:H84"/>
    <mergeCell ref="A85:A86"/>
    <mergeCell ref="B85:B86"/>
    <mergeCell ref="C86:H86"/>
    <mergeCell ref="A79:A80"/>
    <mergeCell ref="B79:B80"/>
    <mergeCell ref="C80:H80"/>
    <mergeCell ref="A81:A82"/>
    <mergeCell ref="B81:B82"/>
    <mergeCell ref="C82:H82"/>
    <mergeCell ref="A103:A104"/>
    <mergeCell ref="B103:B104"/>
    <mergeCell ref="C104:H104"/>
    <mergeCell ref="A183:A185"/>
    <mergeCell ref="B183:B185"/>
    <mergeCell ref="C185:H185"/>
    <mergeCell ref="A186:A188"/>
    <mergeCell ref="B186:B188"/>
    <mergeCell ref="C188:H188"/>
    <mergeCell ref="A109:A110"/>
    <mergeCell ref="B109:B110"/>
    <mergeCell ref="C110:H110"/>
    <mergeCell ref="C173:H173"/>
    <mergeCell ref="A115:A116"/>
    <mergeCell ref="B115:B116"/>
    <mergeCell ref="C116:H116"/>
    <mergeCell ref="A117:A118"/>
    <mergeCell ref="B117:B118"/>
    <mergeCell ref="C118:H118"/>
    <mergeCell ref="A174:A175"/>
    <mergeCell ref="A137:A138"/>
    <mergeCell ref="A139:A140"/>
    <mergeCell ref="B165:B166"/>
    <mergeCell ref="B163:B164"/>
    <mergeCell ref="A91:A92"/>
    <mergeCell ref="B91:B92"/>
    <mergeCell ref="C92:H92"/>
    <mergeCell ref="C100:H100"/>
    <mergeCell ref="A87:A88"/>
    <mergeCell ref="B87:B88"/>
    <mergeCell ref="C88:H88"/>
    <mergeCell ref="A89:A90"/>
    <mergeCell ref="B89:B90"/>
    <mergeCell ref="C90:H90"/>
    <mergeCell ref="A209:A210"/>
    <mergeCell ref="B209:B210"/>
    <mergeCell ref="C210:H210"/>
    <mergeCell ref="C206:H206"/>
    <mergeCell ref="C182:H182"/>
    <mergeCell ref="C200:H200"/>
    <mergeCell ref="C194:H194"/>
    <mergeCell ref="B192:B194"/>
    <mergeCell ref="C198:H198"/>
    <mergeCell ref="C191:H191"/>
    <mergeCell ref="B195:B198"/>
    <mergeCell ref="A199:A200"/>
    <mergeCell ref="B199:B200"/>
    <mergeCell ref="A201:A204"/>
    <mergeCell ref="B189:B191"/>
    <mergeCell ref="A179:A182"/>
    <mergeCell ref="B179:B182"/>
    <mergeCell ref="A195:A198"/>
    <mergeCell ref="A192:A194"/>
    <mergeCell ref="A189:A191"/>
    <mergeCell ref="B155:B156"/>
    <mergeCell ref="B153:B154"/>
    <mergeCell ref="B151:B152"/>
    <mergeCell ref="B149:B150"/>
    <mergeCell ref="B147:B148"/>
    <mergeCell ref="B145:B146"/>
    <mergeCell ref="B143:B144"/>
    <mergeCell ref="B141:B142"/>
    <mergeCell ref="B139:B140"/>
    <mergeCell ref="B137:B138"/>
    <mergeCell ref="B135:B136"/>
    <mergeCell ref="B133:B134"/>
    <mergeCell ref="B131:B132"/>
    <mergeCell ref="C134:H134"/>
    <mergeCell ref="C136:H136"/>
    <mergeCell ref="C138:H138"/>
    <mergeCell ref="C140:H140"/>
    <mergeCell ref="C142:H142"/>
    <mergeCell ref="C144:H144"/>
    <mergeCell ref="C166:H166"/>
    <mergeCell ref="C168:H168"/>
    <mergeCell ref="C170:H170"/>
    <mergeCell ref="C172:H172"/>
    <mergeCell ref="C162:H162"/>
    <mergeCell ref="C146:H146"/>
    <mergeCell ref="C150:H150"/>
    <mergeCell ref="C152:H152"/>
    <mergeCell ref="C148:H148"/>
    <mergeCell ref="C154:H154"/>
    <mergeCell ref="C156:H156"/>
    <mergeCell ref="C158:H158"/>
    <mergeCell ref="C160:H160"/>
    <mergeCell ref="C164:H164"/>
  </mergeCells>
  <printOptions horizontalCentered="1"/>
  <pageMargins left="0.78740157480314965" right="0.39370078740157483" top="0.70866141732283472" bottom="0.51181102362204722" header="0.15748031496062992" footer="0.39370078740157483"/>
  <pageSetup paperSize="9" scale="81" fitToHeight="0" orientation="landscape" useFirstPageNumber="1" r:id="rId1"/>
  <headerFooter differentFirst="1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15"/>
  <sheetViews>
    <sheetView showGridLines="0" view="pageBreakPreview" zoomScaleNormal="100" zoomScaleSheetLayoutView="100" workbookViewId="0">
      <selection activeCell="H19" sqref="H19"/>
    </sheetView>
  </sheetViews>
  <sheetFormatPr defaultColWidth="9.140625" defaultRowHeight="12.75"/>
  <cols>
    <col min="1" max="1" width="5.140625" style="1" bestFit="1" customWidth="1"/>
    <col min="2" max="2" width="6.140625" style="1" bestFit="1" customWidth="1"/>
    <col min="3" max="3" width="9" style="1" bestFit="1" customWidth="1"/>
    <col min="4" max="4" width="12.42578125" style="1" bestFit="1" customWidth="1"/>
    <col min="5" max="5" width="11.28515625" style="1" bestFit="1" customWidth="1"/>
    <col min="6" max="9" width="12.7109375" style="1" customWidth="1"/>
    <col min="10" max="16384" width="9.140625" style="1"/>
  </cols>
  <sheetData>
    <row r="1" spans="1:12">
      <c r="A1" s="16"/>
      <c r="B1" s="16"/>
      <c r="C1" s="16"/>
      <c r="D1" s="16"/>
      <c r="E1" s="8"/>
      <c r="F1" s="8"/>
      <c r="G1" s="25"/>
      <c r="H1" s="7"/>
      <c r="I1" s="7" t="s">
        <v>29</v>
      </c>
    </row>
    <row r="2" spans="1:12" ht="51.75" customHeight="1">
      <c r="A2" s="148" t="s">
        <v>30</v>
      </c>
      <c r="B2" s="148"/>
      <c r="C2" s="148"/>
      <c r="D2" s="148"/>
      <c r="E2" s="148"/>
      <c r="F2" s="148"/>
      <c r="G2" s="148"/>
      <c r="H2" s="148"/>
      <c r="I2" s="148"/>
      <c r="J2" s="30"/>
      <c r="K2" s="30"/>
      <c r="L2" s="30"/>
    </row>
    <row r="3" spans="1:12">
      <c r="A3" s="16"/>
      <c r="B3" s="16"/>
      <c r="C3" s="16"/>
      <c r="D3" s="16"/>
      <c r="E3" s="8"/>
      <c r="F3" s="8"/>
      <c r="G3" s="8"/>
      <c r="H3" s="8"/>
      <c r="I3" s="8"/>
    </row>
    <row r="4" spans="1:12" ht="60" customHeight="1">
      <c r="A4" s="144" t="s">
        <v>18</v>
      </c>
      <c r="B4" s="145"/>
      <c r="C4" s="145"/>
      <c r="D4" s="145"/>
      <c r="E4" s="149"/>
      <c r="F4" s="144" t="s">
        <v>47</v>
      </c>
      <c r="G4" s="145"/>
      <c r="H4" s="145"/>
      <c r="I4" s="149"/>
    </row>
    <row r="5" spans="1:12">
      <c r="A5" s="26" t="s">
        <v>20</v>
      </c>
      <c r="B5" s="9" t="s">
        <v>21</v>
      </c>
      <c r="C5" s="9" t="s">
        <v>22</v>
      </c>
      <c r="D5" s="9" t="s">
        <v>23</v>
      </c>
      <c r="E5" s="9" t="s">
        <v>24</v>
      </c>
      <c r="F5" s="56" t="s">
        <v>8</v>
      </c>
      <c r="G5" s="56" t="s">
        <v>9</v>
      </c>
      <c r="H5" s="56" t="s">
        <v>45</v>
      </c>
      <c r="I5" s="56" t="s">
        <v>93</v>
      </c>
    </row>
    <row r="6" spans="1:12">
      <c r="A6" s="27">
        <v>1</v>
      </c>
      <c r="B6" s="27">
        <v>2</v>
      </c>
      <c r="C6" s="27">
        <v>3</v>
      </c>
      <c r="D6" s="27">
        <v>4</v>
      </c>
      <c r="E6" s="27">
        <v>5</v>
      </c>
      <c r="F6" s="31">
        <v>6</v>
      </c>
      <c r="G6" s="31">
        <v>7</v>
      </c>
      <c r="H6" s="31">
        <v>8</v>
      </c>
      <c r="I6" s="31">
        <v>9</v>
      </c>
    </row>
    <row r="7" spans="1:12">
      <c r="A7" s="20" t="s">
        <v>70</v>
      </c>
      <c r="B7" s="20" t="s">
        <v>71</v>
      </c>
      <c r="C7" s="20" t="s">
        <v>72</v>
      </c>
      <c r="D7" s="20" t="s">
        <v>94</v>
      </c>
      <c r="E7" s="20" t="s">
        <v>73</v>
      </c>
      <c r="F7" s="21">
        <f>6659.7+35207.9</f>
        <v>41867.599999999999</v>
      </c>
      <c r="G7" s="21">
        <f>4280+46273.15-1197.2</f>
        <v>49355.950000000004</v>
      </c>
      <c r="H7" s="21">
        <f>4350.4+47321.45-1201.45</f>
        <v>50470.400000000001</v>
      </c>
      <c r="I7" s="21">
        <f>4429.8+48618.45-1237.45</f>
        <v>51810.8</v>
      </c>
    </row>
    <row r="8" spans="1:12">
      <c r="A8" s="20"/>
      <c r="B8" s="20"/>
      <c r="C8" s="20"/>
      <c r="D8" s="20"/>
      <c r="E8" s="20"/>
      <c r="F8" s="21"/>
      <c r="G8" s="21"/>
      <c r="H8" s="21"/>
      <c r="I8" s="21"/>
    </row>
    <row r="9" spans="1:12">
      <c r="A9" s="20"/>
      <c r="B9" s="20"/>
      <c r="C9" s="20"/>
      <c r="D9" s="20"/>
      <c r="E9" s="20"/>
      <c r="F9" s="21"/>
      <c r="G9" s="21"/>
      <c r="H9" s="21"/>
      <c r="I9" s="21"/>
    </row>
    <row r="10" spans="1:12">
      <c r="A10" s="150" t="s">
        <v>28</v>
      </c>
      <c r="B10" s="151"/>
      <c r="C10" s="151"/>
      <c r="D10" s="151"/>
      <c r="E10" s="152"/>
      <c r="F10" s="21">
        <f>SUM(F7:F9)</f>
        <v>41867.599999999999</v>
      </c>
      <c r="G10" s="21">
        <f>SUM(G7:G9)</f>
        <v>49355.950000000004</v>
      </c>
      <c r="H10" s="21">
        <f>SUM(H7:H9)</f>
        <v>50470.400000000001</v>
      </c>
      <c r="I10" s="21">
        <f>SUM(I7:I9)</f>
        <v>51810.8</v>
      </c>
    </row>
    <row r="11" spans="1:12">
      <c r="E11" s="13"/>
      <c r="I11" s="13"/>
    </row>
    <row r="13" spans="1:12">
      <c r="A13" s="147"/>
      <c r="B13" s="147"/>
      <c r="C13" s="147"/>
      <c r="D13" s="147"/>
      <c r="E13" s="147"/>
      <c r="F13" s="147"/>
      <c r="G13" s="147"/>
      <c r="H13" s="147"/>
      <c r="I13" s="147"/>
    </row>
    <row r="14" spans="1:12">
      <c r="A14" s="14"/>
      <c r="B14" s="14"/>
      <c r="C14" s="14"/>
      <c r="D14" s="14"/>
      <c r="E14" s="14"/>
      <c r="F14" s="15"/>
      <c r="G14" s="15"/>
      <c r="H14" s="15"/>
      <c r="I14" s="15"/>
    </row>
    <row r="15" spans="1:12">
      <c r="A15" s="103"/>
      <c r="B15" s="103"/>
      <c r="C15" s="103"/>
      <c r="D15" s="103"/>
      <c r="E15" s="103"/>
      <c r="F15" s="103"/>
      <c r="G15" s="103"/>
      <c r="H15" s="103"/>
      <c r="I15" s="103"/>
    </row>
  </sheetData>
  <mergeCells count="6">
    <mergeCell ref="A13:I13"/>
    <mergeCell ref="A15:I15"/>
    <mergeCell ref="A2:I2"/>
    <mergeCell ref="A4:E4"/>
    <mergeCell ref="F4:I4"/>
    <mergeCell ref="A10:E10"/>
  </mergeCells>
  <printOptions horizontalCentered="1"/>
  <pageMargins left="0.78740157480314965" right="0.39370078740157483" top="0.78740157480314965" bottom="0.39370078740157483" header="0.15748031496062992" footer="0.15748031496062992"/>
  <pageSetup paperSize="9" scale="115" firstPageNumber="3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3"/>
  <sheetViews>
    <sheetView showGridLines="0" view="pageBreakPreview" zoomScaleNormal="100" zoomScaleSheetLayoutView="100" workbookViewId="0">
      <selection activeCell="A4" sqref="A4:E4"/>
    </sheetView>
  </sheetViews>
  <sheetFormatPr defaultColWidth="9.140625" defaultRowHeight="12.75"/>
  <cols>
    <col min="1" max="1" width="5.140625" style="1" bestFit="1" customWidth="1"/>
    <col min="2" max="2" width="6.140625" style="1" bestFit="1" customWidth="1"/>
    <col min="3" max="3" width="9" style="1" bestFit="1" customWidth="1"/>
    <col min="4" max="4" width="12.42578125" style="1" bestFit="1" customWidth="1"/>
    <col min="5" max="5" width="11.28515625" style="1" bestFit="1" customWidth="1"/>
    <col min="6" max="9" width="12.7109375" style="1" customWidth="1"/>
    <col min="10" max="16384" width="9.140625" style="1"/>
  </cols>
  <sheetData>
    <row r="1" spans="1:14">
      <c r="A1" s="16"/>
      <c r="B1" s="16"/>
      <c r="C1" s="16"/>
      <c r="D1" s="16"/>
      <c r="E1" s="8"/>
      <c r="F1" s="8"/>
      <c r="G1" s="7"/>
      <c r="H1" s="7"/>
      <c r="I1" s="7" t="s">
        <v>31</v>
      </c>
    </row>
    <row r="2" spans="1:14" ht="52.5" customHeight="1">
      <c r="A2" s="148" t="s">
        <v>46</v>
      </c>
      <c r="B2" s="148"/>
      <c r="C2" s="153"/>
      <c r="D2" s="153"/>
      <c r="E2" s="153"/>
      <c r="F2" s="153"/>
      <c r="G2" s="153"/>
      <c r="H2" s="153"/>
      <c r="I2" s="153"/>
      <c r="J2" s="30"/>
      <c r="K2" s="30"/>
      <c r="L2" s="30"/>
    </row>
    <row r="3" spans="1:14">
      <c r="A3" s="16"/>
      <c r="B3" s="16"/>
      <c r="C3" s="16"/>
      <c r="D3" s="16"/>
      <c r="E3" s="8"/>
      <c r="F3" s="8"/>
      <c r="G3" s="8"/>
      <c r="H3" s="8"/>
      <c r="I3" s="8"/>
      <c r="L3" s="7"/>
      <c r="M3" s="7"/>
      <c r="N3" s="7"/>
    </row>
    <row r="4" spans="1:14" ht="55.5" customHeight="1">
      <c r="A4" s="144" t="s">
        <v>18</v>
      </c>
      <c r="B4" s="145"/>
      <c r="C4" s="145"/>
      <c r="D4" s="145"/>
      <c r="E4" s="149"/>
      <c r="F4" s="144" t="s">
        <v>48</v>
      </c>
      <c r="G4" s="145"/>
      <c r="H4" s="145"/>
      <c r="I4" s="146"/>
      <c r="L4" s="7"/>
      <c r="M4" s="7"/>
      <c r="N4" s="7"/>
    </row>
    <row r="5" spans="1:14">
      <c r="A5" s="26" t="s">
        <v>20</v>
      </c>
      <c r="B5" s="9" t="s">
        <v>21</v>
      </c>
      <c r="C5" s="9" t="s">
        <v>22</v>
      </c>
      <c r="D5" s="9" t="s">
        <v>23</v>
      </c>
      <c r="E5" s="9" t="s">
        <v>24</v>
      </c>
      <c r="F5" s="56" t="s">
        <v>8</v>
      </c>
      <c r="G5" s="56" t="s">
        <v>9</v>
      </c>
      <c r="H5" s="56" t="s">
        <v>45</v>
      </c>
      <c r="I5" s="56" t="s">
        <v>93</v>
      </c>
    </row>
    <row r="6" spans="1:14">
      <c r="A6" s="27">
        <v>1</v>
      </c>
      <c r="B6" s="27">
        <v>2</v>
      </c>
      <c r="C6" s="27">
        <v>3</v>
      </c>
      <c r="D6" s="27">
        <v>4</v>
      </c>
      <c r="E6" s="27">
        <v>5</v>
      </c>
      <c r="F6" s="27">
        <v>6</v>
      </c>
      <c r="G6" s="27">
        <v>7</v>
      </c>
      <c r="H6" s="27">
        <v>8</v>
      </c>
      <c r="I6" s="27">
        <v>9</v>
      </c>
    </row>
    <row r="7" spans="1:14">
      <c r="A7" s="20" t="s">
        <v>70</v>
      </c>
      <c r="B7" s="20" t="s">
        <v>71</v>
      </c>
      <c r="C7" s="20" t="s">
        <v>72</v>
      </c>
      <c r="D7" s="20" t="s">
        <v>94</v>
      </c>
      <c r="E7" s="20" t="s">
        <v>73</v>
      </c>
      <c r="F7" s="29">
        <f>'Объемы бюдж.ассигн.без имущ.'!I225+'Объемы бюдж.ассигн.на содерж.им'!F7</f>
        <v>327337.20999999996</v>
      </c>
      <c r="G7" s="29">
        <f>'Объемы бюдж.ассигн.без имущ.'!J225+'Объемы бюдж.ассигн.на содерж.им'!G7</f>
        <v>364385.58</v>
      </c>
      <c r="H7" s="29">
        <f>'Объемы бюдж.ассигн.без имущ.'!K225+'Объемы бюдж.ассигн.на содерж.им'!H7</f>
        <v>349274.81499999994</v>
      </c>
      <c r="I7" s="29">
        <f>'Объемы бюдж.ассигн.без имущ.'!L225+'Объемы бюдж.ассигн.на содерж.им'!I7</f>
        <v>357302.68399999995</v>
      </c>
    </row>
    <row r="8" spans="1:14">
      <c r="A8" s="95"/>
      <c r="B8" s="95"/>
      <c r="C8" s="95"/>
      <c r="D8" s="95"/>
      <c r="E8" s="95"/>
      <c r="F8" s="96"/>
      <c r="G8" s="96"/>
      <c r="H8" s="96"/>
      <c r="I8" s="96"/>
    </row>
    <row r="9" spans="1:14">
      <c r="A9" s="6"/>
      <c r="B9" s="6"/>
      <c r="C9" s="6"/>
      <c r="D9" s="6"/>
      <c r="E9" s="6"/>
      <c r="F9" s="32"/>
      <c r="G9" s="32"/>
      <c r="H9" s="32"/>
      <c r="I9" s="32"/>
    </row>
    <row r="10" spans="1:14">
      <c r="A10" s="150" t="s">
        <v>28</v>
      </c>
      <c r="B10" s="151"/>
      <c r="C10" s="154"/>
      <c r="D10" s="154"/>
      <c r="E10" s="155"/>
      <c r="F10" s="29">
        <f>F7</f>
        <v>327337.20999999996</v>
      </c>
      <c r="G10" s="29">
        <f t="shared" ref="G10:I10" si="0">G7</f>
        <v>364385.58</v>
      </c>
      <c r="H10" s="29">
        <f t="shared" si="0"/>
        <v>349274.81499999994</v>
      </c>
      <c r="I10" s="29">
        <f t="shared" si="0"/>
        <v>357302.68399999995</v>
      </c>
    </row>
    <row r="11" spans="1:14">
      <c r="A11" s="147"/>
      <c r="B11" s="147"/>
      <c r="C11" s="147"/>
      <c r="D11" s="147"/>
      <c r="E11" s="147"/>
      <c r="F11" s="147"/>
      <c r="G11" s="147"/>
      <c r="H11" s="147"/>
      <c r="I11" s="147"/>
    </row>
    <row r="12" spans="1:14">
      <c r="A12" s="14"/>
      <c r="B12" s="14"/>
      <c r="C12" s="14"/>
      <c r="D12" s="14"/>
      <c r="E12" s="14"/>
      <c r="F12" s="15"/>
      <c r="G12" s="15"/>
      <c r="H12" s="15"/>
      <c r="I12" s="15"/>
    </row>
    <row r="13" spans="1:14">
      <c r="A13" s="103"/>
      <c r="B13" s="103"/>
      <c r="C13" s="103"/>
      <c r="D13" s="103"/>
      <c r="E13" s="103"/>
      <c r="F13" s="103"/>
      <c r="G13" s="103"/>
      <c r="H13" s="103"/>
      <c r="I13" s="103"/>
    </row>
  </sheetData>
  <mergeCells count="6">
    <mergeCell ref="A13:I13"/>
    <mergeCell ref="A2:I2"/>
    <mergeCell ref="A4:E4"/>
    <mergeCell ref="F4:I4"/>
    <mergeCell ref="A10:E10"/>
    <mergeCell ref="A11:I11"/>
  </mergeCells>
  <printOptions horizontalCentered="1"/>
  <pageMargins left="0.78740157480314965" right="0.39370078740157483" top="0.78740157480314965" bottom="0.39370078740157483" header="0.15748031496062992" footer="0.15748031496062992"/>
  <pageSetup paperSize="9" scale="125" firstPageNumber="37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25"/>
  <sheetViews>
    <sheetView showGridLines="0" view="pageBreakPreview" topLeftCell="B1" zoomScaleNormal="100" zoomScaleSheetLayoutView="100" workbookViewId="0">
      <selection activeCell="A4" sqref="A4:N5"/>
    </sheetView>
  </sheetViews>
  <sheetFormatPr defaultColWidth="9.140625" defaultRowHeight="12.75"/>
  <cols>
    <col min="1" max="1" width="11" style="1" hidden="1" customWidth="1"/>
    <col min="2" max="2" width="38.5703125" style="1" customWidth="1"/>
    <col min="3" max="3" width="10.7109375" style="1" bestFit="1" customWidth="1"/>
    <col min="4" max="4" width="10.85546875" style="1" bestFit="1" customWidth="1"/>
    <col min="5" max="6" width="10.7109375" style="1" bestFit="1" customWidth="1"/>
    <col min="7" max="7" width="10.85546875" style="1" bestFit="1" customWidth="1"/>
    <col min="8" max="9" width="10.7109375" style="1" bestFit="1" customWidth="1"/>
    <col min="10" max="10" width="10.85546875" style="1" bestFit="1" customWidth="1"/>
    <col min="11" max="12" width="10.7109375" style="1" bestFit="1" customWidth="1"/>
    <col min="13" max="13" width="10.85546875" style="1" bestFit="1" customWidth="1"/>
    <col min="14" max="14" width="11.85546875" style="1" customWidth="1"/>
    <col min="15" max="16384" width="9.140625" style="1"/>
  </cols>
  <sheetData>
    <row r="1" spans="1:14">
      <c r="A1" s="16"/>
      <c r="B1" s="16"/>
      <c r="C1" s="16"/>
      <c r="D1" s="16"/>
      <c r="E1" s="16"/>
      <c r="F1" s="16"/>
      <c r="G1" s="16"/>
      <c r="H1" s="16"/>
      <c r="I1" s="16"/>
      <c r="J1" s="8"/>
      <c r="K1" s="8"/>
      <c r="L1" s="7"/>
      <c r="M1" s="7"/>
      <c r="N1" s="7" t="s">
        <v>32</v>
      </c>
    </row>
    <row r="2" spans="1:14" ht="15.75">
      <c r="A2" s="161" t="s">
        <v>51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1:14" ht="15.75">
      <c r="A3" s="45"/>
      <c r="B3" s="45"/>
      <c r="C3" s="157" t="s">
        <v>75</v>
      </c>
      <c r="D3" s="158"/>
      <c r="E3" s="158"/>
      <c r="F3" s="158"/>
      <c r="G3" s="158"/>
      <c r="H3" s="158"/>
      <c r="I3" s="158"/>
      <c r="J3" s="45"/>
      <c r="K3" s="45"/>
      <c r="L3" s="45"/>
      <c r="M3" s="45"/>
      <c r="N3" s="45"/>
    </row>
    <row r="4" spans="1:14">
      <c r="A4" s="164" t="s">
        <v>49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</row>
    <row r="5" spans="1:14">
      <c r="A5" s="16"/>
      <c r="B5" s="36"/>
      <c r="C5" s="16"/>
      <c r="D5" s="16"/>
      <c r="E5" s="16"/>
      <c r="F5" s="16"/>
      <c r="G5" s="16"/>
      <c r="H5" s="16"/>
      <c r="I5" s="16"/>
      <c r="J5" s="8"/>
      <c r="K5" s="8"/>
      <c r="L5" s="8"/>
      <c r="M5" s="8"/>
      <c r="N5" s="8"/>
    </row>
    <row r="6" spans="1:14">
      <c r="A6" s="124" t="s">
        <v>2</v>
      </c>
      <c r="B6" s="124" t="s">
        <v>3</v>
      </c>
      <c r="C6" s="144" t="s">
        <v>33</v>
      </c>
      <c r="D6" s="145"/>
      <c r="E6" s="145"/>
      <c r="F6" s="145"/>
      <c r="G6" s="145"/>
      <c r="H6" s="145"/>
      <c r="I6" s="145"/>
      <c r="J6" s="145"/>
      <c r="K6" s="163"/>
      <c r="L6" s="163"/>
      <c r="M6" s="163"/>
      <c r="N6" s="146"/>
    </row>
    <row r="7" spans="1:14">
      <c r="A7" s="162"/>
      <c r="B7" s="162"/>
      <c r="C7" s="37"/>
      <c r="D7" s="57" t="s">
        <v>8</v>
      </c>
      <c r="E7" s="39"/>
      <c r="F7" s="37"/>
      <c r="G7" s="57" t="s">
        <v>9</v>
      </c>
      <c r="H7" s="40"/>
      <c r="I7" s="38"/>
      <c r="J7" s="57" t="s">
        <v>45</v>
      </c>
      <c r="K7" s="40"/>
      <c r="L7" s="38"/>
      <c r="M7" s="57" t="s">
        <v>93</v>
      </c>
      <c r="N7" s="40"/>
    </row>
    <row r="8" spans="1:14" ht="25.5">
      <c r="A8" s="139"/>
      <c r="B8" s="140"/>
      <c r="C8" s="9" t="s">
        <v>34</v>
      </c>
      <c r="D8" s="9" t="s">
        <v>35</v>
      </c>
      <c r="E8" s="9" t="s">
        <v>36</v>
      </c>
      <c r="F8" s="9" t="s">
        <v>34</v>
      </c>
      <c r="G8" s="9" t="s">
        <v>35</v>
      </c>
      <c r="H8" s="9" t="s">
        <v>36</v>
      </c>
      <c r="I8" s="9" t="s">
        <v>34</v>
      </c>
      <c r="J8" s="9" t="s">
        <v>35</v>
      </c>
      <c r="K8" s="9" t="s">
        <v>36</v>
      </c>
      <c r="L8" s="9" t="s">
        <v>34</v>
      </c>
      <c r="M8" s="9" t="s">
        <v>35</v>
      </c>
      <c r="N8" s="9" t="s">
        <v>36</v>
      </c>
    </row>
    <row r="9" spans="1:14">
      <c r="A9" s="17">
        <v>1</v>
      </c>
      <c r="B9" s="43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7">
        <v>8</v>
      </c>
      <c r="I9" s="27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</row>
    <row r="10" spans="1:14">
      <c r="A10" s="44"/>
      <c r="B10" s="46" t="s">
        <v>10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</row>
    <row r="11" spans="1:14" ht="51">
      <c r="A11" s="71">
        <v>300010</v>
      </c>
      <c r="B11" s="75" t="s">
        <v>95</v>
      </c>
      <c r="C11" s="48"/>
      <c r="D11" s="48">
        <v>1</v>
      </c>
      <c r="E11" s="48"/>
      <c r="F11" s="48"/>
      <c r="G11" s="48" t="s">
        <v>149</v>
      </c>
      <c r="H11" s="48"/>
      <c r="I11" s="48"/>
      <c r="J11" s="48" t="s">
        <v>149</v>
      </c>
      <c r="K11" s="48"/>
      <c r="L11" s="48"/>
      <c r="M11" s="48" t="s">
        <v>149</v>
      </c>
      <c r="N11" s="48"/>
    </row>
    <row r="12" spans="1:14" ht="51">
      <c r="A12" s="71">
        <v>300010</v>
      </c>
      <c r="B12" s="75" t="s">
        <v>96</v>
      </c>
      <c r="C12" s="48"/>
      <c r="D12" s="48">
        <v>1</v>
      </c>
      <c r="E12" s="48"/>
      <c r="F12" s="48"/>
      <c r="G12" s="48">
        <v>1</v>
      </c>
      <c r="H12" s="48"/>
      <c r="I12" s="48"/>
      <c r="J12" s="48">
        <v>1</v>
      </c>
      <c r="K12" s="48"/>
      <c r="L12" s="48"/>
      <c r="M12" s="48">
        <v>1</v>
      </c>
      <c r="N12" s="48"/>
    </row>
    <row r="13" spans="1:14" ht="38.25">
      <c r="A13" s="71">
        <v>300010</v>
      </c>
      <c r="B13" s="75" t="s">
        <v>97</v>
      </c>
      <c r="C13" s="48"/>
      <c r="D13" s="48">
        <v>1</v>
      </c>
      <c r="E13" s="48"/>
      <c r="F13" s="48"/>
      <c r="G13" s="48">
        <v>1</v>
      </c>
      <c r="H13" s="48"/>
      <c r="I13" s="48"/>
      <c r="J13" s="48">
        <v>1</v>
      </c>
      <c r="K13" s="48"/>
      <c r="L13" s="48"/>
      <c r="M13" s="48">
        <v>1</v>
      </c>
      <c r="N13" s="48"/>
    </row>
    <row r="14" spans="1:14" ht="51">
      <c r="A14" s="71">
        <v>300010</v>
      </c>
      <c r="B14" s="75" t="s">
        <v>98</v>
      </c>
      <c r="C14" s="48"/>
      <c r="D14" s="48">
        <v>1</v>
      </c>
      <c r="E14" s="48"/>
      <c r="F14" s="48"/>
      <c r="G14" s="48" t="s">
        <v>149</v>
      </c>
      <c r="H14" s="48"/>
      <c r="I14" s="48"/>
      <c r="J14" s="48" t="s">
        <v>149</v>
      </c>
      <c r="K14" s="48"/>
      <c r="L14" s="48"/>
      <c r="M14" s="48" t="s">
        <v>149</v>
      </c>
      <c r="N14" s="48"/>
    </row>
    <row r="15" spans="1:14" ht="51">
      <c r="A15" s="71">
        <v>300010</v>
      </c>
      <c r="B15" s="75" t="s">
        <v>99</v>
      </c>
      <c r="C15" s="48"/>
      <c r="D15" s="48">
        <v>1</v>
      </c>
      <c r="E15" s="48"/>
      <c r="F15" s="48"/>
      <c r="G15" s="48">
        <v>1</v>
      </c>
      <c r="H15" s="48"/>
      <c r="I15" s="48"/>
      <c r="J15" s="48">
        <v>1</v>
      </c>
      <c r="K15" s="48"/>
      <c r="L15" s="48"/>
      <c r="M15" s="48">
        <v>1</v>
      </c>
      <c r="N15" s="48"/>
    </row>
    <row r="16" spans="1:14" ht="38.25">
      <c r="A16" s="71">
        <v>300010</v>
      </c>
      <c r="B16" s="75" t="s">
        <v>100</v>
      </c>
      <c r="C16" s="48"/>
      <c r="D16" s="48">
        <v>1</v>
      </c>
      <c r="E16" s="48"/>
      <c r="F16" s="48"/>
      <c r="G16" s="48">
        <v>1</v>
      </c>
      <c r="H16" s="48"/>
      <c r="I16" s="48"/>
      <c r="J16" s="48">
        <v>1</v>
      </c>
      <c r="K16" s="48"/>
      <c r="L16" s="48"/>
      <c r="M16" s="48">
        <v>1</v>
      </c>
      <c r="N16" s="48"/>
    </row>
    <row r="17" spans="1:14" ht="51">
      <c r="A17" s="71">
        <v>300010</v>
      </c>
      <c r="B17" s="75" t="s">
        <v>101</v>
      </c>
      <c r="C17" s="48"/>
      <c r="D17" s="48">
        <v>1</v>
      </c>
      <c r="E17" s="48"/>
      <c r="F17" s="48"/>
      <c r="G17" s="48" t="s">
        <v>149</v>
      </c>
      <c r="H17" s="48"/>
      <c r="I17" s="48"/>
      <c r="J17" s="48" t="s">
        <v>149</v>
      </c>
      <c r="K17" s="48"/>
      <c r="L17" s="48"/>
      <c r="M17" s="48" t="s">
        <v>149</v>
      </c>
      <c r="N17" s="48"/>
    </row>
    <row r="18" spans="1:14" ht="51">
      <c r="A18" s="71">
        <v>300010</v>
      </c>
      <c r="B18" s="75" t="s">
        <v>102</v>
      </c>
      <c r="C18" s="48"/>
      <c r="D18" s="48">
        <v>1</v>
      </c>
      <c r="E18" s="48"/>
      <c r="F18" s="48"/>
      <c r="G18" s="48" t="s">
        <v>149</v>
      </c>
      <c r="H18" s="48"/>
      <c r="I18" s="48"/>
      <c r="J18" s="48" t="s">
        <v>149</v>
      </c>
      <c r="K18" s="48"/>
      <c r="L18" s="48"/>
      <c r="M18" s="48" t="s">
        <v>149</v>
      </c>
      <c r="N18" s="48"/>
    </row>
    <row r="19" spans="1:14" ht="51">
      <c r="A19" s="71">
        <v>300010</v>
      </c>
      <c r="B19" s="75" t="s">
        <v>103</v>
      </c>
      <c r="C19" s="48"/>
      <c r="D19" s="48">
        <v>1</v>
      </c>
      <c r="E19" s="48"/>
      <c r="F19" s="48"/>
      <c r="G19" s="48">
        <v>1</v>
      </c>
      <c r="H19" s="48"/>
      <c r="I19" s="48"/>
      <c r="J19" s="48">
        <v>1</v>
      </c>
      <c r="K19" s="48"/>
      <c r="L19" s="48"/>
      <c r="M19" s="48">
        <v>1</v>
      </c>
      <c r="N19" s="48"/>
    </row>
    <row r="20" spans="1:14" ht="38.25">
      <c r="A20" s="71">
        <v>300010</v>
      </c>
      <c r="B20" s="75" t="s">
        <v>104</v>
      </c>
      <c r="C20" s="48"/>
      <c r="D20" s="48">
        <v>1</v>
      </c>
      <c r="E20" s="48"/>
      <c r="F20" s="48"/>
      <c r="G20" s="48">
        <v>1</v>
      </c>
      <c r="H20" s="48"/>
      <c r="I20" s="48"/>
      <c r="J20" s="48">
        <v>1</v>
      </c>
      <c r="K20" s="48"/>
      <c r="L20" s="48"/>
      <c r="M20" s="48">
        <v>1</v>
      </c>
      <c r="N20" s="48"/>
    </row>
    <row r="21" spans="1:14" ht="51">
      <c r="A21" s="71">
        <v>300010</v>
      </c>
      <c r="B21" s="75" t="s">
        <v>105</v>
      </c>
      <c r="C21" s="48"/>
      <c r="D21" s="48">
        <v>1</v>
      </c>
      <c r="E21" s="48"/>
      <c r="F21" s="48"/>
      <c r="G21" s="48">
        <v>1</v>
      </c>
      <c r="H21" s="48"/>
      <c r="I21" s="48"/>
      <c r="J21" s="48">
        <v>1</v>
      </c>
      <c r="K21" s="48"/>
      <c r="L21" s="48"/>
      <c r="M21" s="48">
        <v>1</v>
      </c>
      <c r="N21" s="48"/>
    </row>
    <row r="22" spans="1:14" ht="51">
      <c r="A22" s="71">
        <v>300010</v>
      </c>
      <c r="B22" s="75" t="s">
        <v>106</v>
      </c>
      <c r="C22" s="48"/>
      <c r="D22" s="48">
        <v>1</v>
      </c>
      <c r="E22" s="48"/>
      <c r="F22" s="48"/>
      <c r="G22" s="48" t="s">
        <v>149</v>
      </c>
      <c r="H22" s="48"/>
      <c r="I22" s="48"/>
      <c r="J22" s="48" t="s">
        <v>149</v>
      </c>
      <c r="K22" s="48"/>
      <c r="L22" s="48"/>
      <c r="M22" s="48" t="s">
        <v>149</v>
      </c>
      <c r="N22" s="48"/>
    </row>
    <row r="23" spans="1:14" ht="51">
      <c r="A23" s="71">
        <v>300010</v>
      </c>
      <c r="B23" s="75" t="s">
        <v>107</v>
      </c>
      <c r="C23" s="48"/>
      <c r="D23" s="48">
        <v>1</v>
      </c>
      <c r="E23" s="48"/>
      <c r="F23" s="48"/>
      <c r="G23" s="48">
        <v>1</v>
      </c>
      <c r="H23" s="48"/>
      <c r="I23" s="48"/>
      <c r="J23" s="48">
        <v>1</v>
      </c>
      <c r="K23" s="48"/>
      <c r="L23" s="48"/>
      <c r="M23" s="48">
        <v>1</v>
      </c>
      <c r="N23" s="48"/>
    </row>
    <row r="24" spans="1:14" ht="38.25">
      <c r="A24" s="71">
        <v>300010</v>
      </c>
      <c r="B24" s="75" t="s">
        <v>108</v>
      </c>
      <c r="C24" s="48"/>
      <c r="D24" s="48">
        <v>1</v>
      </c>
      <c r="E24" s="48"/>
      <c r="F24" s="48"/>
      <c r="G24" s="48">
        <v>1</v>
      </c>
      <c r="H24" s="48"/>
      <c r="I24" s="48"/>
      <c r="J24" s="48">
        <v>1</v>
      </c>
      <c r="K24" s="48"/>
      <c r="L24" s="48"/>
      <c r="M24" s="48">
        <v>1</v>
      </c>
      <c r="N24" s="48"/>
    </row>
    <row r="25" spans="1:14" ht="51">
      <c r="A25" s="71">
        <v>300010</v>
      </c>
      <c r="B25" s="75" t="s">
        <v>109</v>
      </c>
      <c r="C25" s="48"/>
      <c r="D25" s="48">
        <v>1</v>
      </c>
      <c r="E25" s="48"/>
      <c r="F25" s="48"/>
      <c r="G25" s="48">
        <v>1</v>
      </c>
      <c r="H25" s="48"/>
      <c r="I25" s="48"/>
      <c r="J25" s="48">
        <v>1</v>
      </c>
      <c r="K25" s="48"/>
      <c r="L25" s="48"/>
      <c r="M25" s="48">
        <v>1</v>
      </c>
      <c r="N25" s="48"/>
    </row>
    <row r="26" spans="1:14" ht="38.25">
      <c r="A26" s="71">
        <v>300010</v>
      </c>
      <c r="B26" s="75" t="s">
        <v>110</v>
      </c>
      <c r="C26" s="48"/>
      <c r="D26" s="48">
        <v>1</v>
      </c>
      <c r="E26" s="48"/>
      <c r="F26" s="48"/>
      <c r="G26" s="48">
        <v>1</v>
      </c>
      <c r="H26" s="48"/>
      <c r="I26" s="48"/>
      <c r="J26" s="48">
        <v>1</v>
      </c>
      <c r="K26" s="48"/>
      <c r="L26" s="48"/>
      <c r="M26" s="48">
        <v>1</v>
      </c>
      <c r="N26" s="48"/>
    </row>
    <row r="27" spans="1:14" ht="51">
      <c r="A27" s="71">
        <v>300010</v>
      </c>
      <c r="B27" s="75" t="s">
        <v>111</v>
      </c>
      <c r="C27" s="48"/>
      <c r="D27" s="48">
        <v>1</v>
      </c>
      <c r="E27" s="48"/>
      <c r="F27" s="48"/>
      <c r="G27" s="48" t="s">
        <v>149</v>
      </c>
      <c r="H27" s="48"/>
      <c r="I27" s="48"/>
      <c r="J27" s="48" t="s">
        <v>149</v>
      </c>
      <c r="K27" s="48"/>
      <c r="L27" s="48"/>
      <c r="M27" s="48" t="s">
        <v>149</v>
      </c>
      <c r="N27" s="48"/>
    </row>
    <row r="28" spans="1:14" ht="51">
      <c r="A28" s="71">
        <v>300010</v>
      </c>
      <c r="B28" s="75" t="s">
        <v>112</v>
      </c>
      <c r="C28" s="48"/>
      <c r="D28" s="48">
        <v>1</v>
      </c>
      <c r="E28" s="48"/>
      <c r="F28" s="48"/>
      <c r="G28" s="48" t="s">
        <v>149</v>
      </c>
      <c r="H28" s="48"/>
      <c r="I28" s="48"/>
      <c r="J28" s="48" t="s">
        <v>149</v>
      </c>
      <c r="K28" s="48"/>
      <c r="L28" s="48"/>
      <c r="M28" s="48" t="s">
        <v>149</v>
      </c>
      <c r="N28" s="48"/>
    </row>
    <row r="29" spans="1:14" ht="51">
      <c r="A29" s="71">
        <v>300010</v>
      </c>
      <c r="B29" s="75" t="s">
        <v>113</v>
      </c>
      <c r="C29" s="48"/>
      <c r="D29" s="48">
        <v>1</v>
      </c>
      <c r="E29" s="48"/>
      <c r="F29" s="48"/>
      <c r="G29" s="48" t="s">
        <v>149</v>
      </c>
      <c r="H29" s="48"/>
      <c r="I29" s="48"/>
      <c r="J29" s="48" t="s">
        <v>149</v>
      </c>
      <c r="K29" s="48"/>
      <c r="L29" s="48"/>
      <c r="M29" s="48" t="s">
        <v>149</v>
      </c>
      <c r="N29" s="48"/>
    </row>
    <row r="30" spans="1:14" ht="51">
      <c r="A30" s="71">
        <v>300010</v>
      </c>
      <c r="B30" s="75" t="s">
        <v>114</v>
      </c>
      <c r="C30" s="48"/>
      <c r="D30" s="48">
        <v>1</v>
      </c>
      <c r="E30" s="48"/>
      <c r="F30" s="48"/>
      <c r="G30" s="48">
        <v>1</v>
      </c>
      <c r="H30" s="48"/>
      <c r="I30" s="48"/>
      <c r="J30" s="48">
        <v>1</v>
      </c>
      <c r="K30" s="48"/>
      <c r="L30" s="48"/>
      <c r="M30" s="48">
        <v>1</v>
      </c>
      <c r="N30" s="48"/>
    </row>
    <row r="31" spans="1:14" ht="38.25">
      <c r="A31" s="71">
        <v>300010</v>
      </c>
      <c r="B31" s="75" t="s">
        <v>115</v>
      </c>
      <c r="C31" s="48"/>
      <c r="D31" s="48">
        <v>1</v>
      </c>
      <c r="E31" s="48"/>
      <c r="F31" s="48"/>
      <c r="G31" s="48">
        <v>1</v>
      </c>
      <c r="H31" s="48"/>
      <c r="I31" s="48"/>
      <c r="J31" s="48">
        <v>1</v>
      </c>
      <c r="K31" s="48"/>
      <c r="L31" s="48"/>
      <c r="M31" s="48">
        <v>1</v>
      </c>
      <c r="N31" s="48"/>
    </row>
    <row r="32" spans="1:14" ht="51">
      <c r="A32" s="71">
        <v>300010</v>
      </c>
      <c r="B32" s="75" t="s">
        <v>116</v>
      </c>
      <c r="C32" s="48"/>
      <c r="D32" s="48">
        <v>1</v>
      </c>
      <c r="E32" s="48"/>
      <c r="F32" s="48"/>
      <c r="G32" s="48" t="s">
        <v>149</v>
      </c>
      <c r="H32" s="48"/>
      <c r="I32" s="48"/>
      <c r="J32" s="48" t="s">
        <v>149</v>
      </c>
      <c r="K32" s="48"/>
      <c r="L32" s="48"/>
      <c r="M32" s="48" t="s">
        <v>149</v>
      </c>
      <c r="N32" s="48"/>
    </row>
    <row r="33" spans="1:14" ht="51">
      <c r="A33" s="71">
        <v>300010</v>
      </c>
      <c r="B33" s="75" t="s">
        <v>117</v>
      </c>
      <c r="C33" s="48"/>
      <c r="D33" s="48">
        <v>1</v>
      </c>
      <c r="E33" s="48"/>
      <c r="F33" s="48"/>
      <c r="G33" s="48">
        <v>1</v>
      </c>
      <c r="H33" s="48"/>
      <c r="I33" s="48"/>
      <c r="J33" s="48">
        <v>1</v>
      </c>
      <c r="K33" s="48"/>
      <c r="L33" s="48"/>
      <c r="M33" s="48">
        <v>1</v>
      </c>
      <c r="N33" s="48"/>
    </row>
    <row r="34" spans="1:14" ht="38.25">
      <c r="A34" s="71">
        <v>300010</v>
      </c>
      <c r="B34" s="75" t="s">
        <v>118</v>
      </c>
      <c r="C34" s="48"/>
      <c r="D34" s="48">
        <v>1</v>
      </c>
      <c r="E34" s="48"/>
      <c r="F34" s="48"/>
      <c r="G34" s="48">
        <v>1</v>
      </c>
      <c r="H34" s="48"/>
      <c r="I34" s="48"/>
      <c r="J34" s="48">
        <v>1</v>
      </c>
      <c r="K34" s="48"/>
      <c r="L34" s="48"/>
      <c r="M34" s="48">
        <v>1</v>
      </c>
      <c r="N34" s="48"/>
    </row>
    <row r="35" spans="1:14" ht="51">
      <c r="A35" s="71">
        <v>300010</v>
      </c>
      <c r="B35" s="75" t="s">
        <v>119</v>
      </c>
      <c r="C35" s="48"/>
      <c r="D35" s="48">
        <v>1</v>
      </c>
      <c r="E35" s="48"/>
      <c r="F35" s="48"/>
      <c r="G35" s="48">
        <v>1</v>
      </c>
      <c r="H35" s="48"/>
      <c r="I35" s="48"/>
      <c r="J35" s="48">
        <v>1</v>
      </c>
      <c r="K35" s="48"/>
      <c r="L35" s="48"/>
      <c r="M35" s="48">
        <v>1</v>
      </c>
      <c r="N35" s="48"/>
    </row>
    <row r="36" spans="1:14" ht="51">
      <c r="A36" s="71">
        <v>300010</v>
      </c>
      <c r="B36" s="75" t="s">
        <v>120</v>
      </c>
      <c r="C36" s="48"/>
      <c r="D36" s="48">
        <v>1</v>
      </c>
      <c r="E36" s="48"/>
      <c r="F36" s="48"/>
      <c r="G36" s="48">
        <v>1</v>
      </c>
      <c r="H36" s="48"/>
      <c r="I36" s="48"/>
      <c r="J36" s="48">
        <v>1</v>
      </c>
      <c r="K36" s="48"/>
      <c r="L36" s="48"/>
      <c r="M36" s="48">
        <v>1</v>
      </c>
      <c r="N36" s="48"/>
    </row>
    <row r="37" spans="1:14" ht="38.25">
      <c r="A37" s="71">
        <v>300010</v>
      </c>
      <c r="B37" s="75" t="s">
        <v>121</v>
      </c>
      <c r="C37" s="48"/>
      <c r="D37" s="48">
        <v>1</v>
      </c>
      <c r="E37" s="48"/>
      <c r="F37" s="48"/>
      <c r="G37" s="48">
        <v>1</v>
      </c>
      <c r="H37" s="48"/>
      <c r="I37" s="48"/>
      <c r="J37" s="48">
        <v>1</v>
      </c>
      <c r="K37" s="48"/>
      <c r="L37" s="48"/>
      <c r="M37" s="48">
        <v>1</v>
      </c>
      <c r="N37" s="48"/>
    </row>
    <row r="38" spans="1:14" ht="38.25">
      <c r="A38" s="71">
        <v>300010</v>
      </c>
      <c r="B38" s="75" t="s">
        <v>122</v>
      </c>
      <c r="C38" s="48"/>
      <c r="D38" s="48">
        <v>1</v>
      </c>
      <c r="E38" s="48"/>
      <c r="F38" s="48"/>
      <c r="G38" s="48" t="s">
        <v>149</v>
      </c>
      <c r="H38" s="48"/>
      <c r="I38" s="48"/>
      <c r="J38" s="48" t="s">
        <v>149</v>
      </c>
      <c r="K38" s="48"/>
      <c r="L38" s="48"/>
      <c r="M38" s="48" t="s">
        <v>149</v>
      </c>
      <c r="N38" s="48"/>
    </row>
    <row r="39" spans="1:14" ht="51">
      <c r="A39" s="71">
        <v>300010</v>
      </c>
      <c r="B39" s="75" t="s">
        <v>123</v>
      </c>
      <c r="C39" s="48"/>
      <c r="D39" s="48">
        <v>1</v>
      </c>
      <c r="E39" s="48"/>
      <c r="F39" s="48"/>
      <c r="G39" s="48">
        <v>1</v>
      </c>
      <c r="H39" s="48"/>
      <c r="I39" s="48"/>
      <c r="J39" s="48">
        <v>1</v>
      </c>
      <c r="K39" s="48"/>
      <c r="L39" s="48"/>
      <c r="M39" s="48">
        <v>1</v>
      </c>
      <c r="N39" s="48"/>
    </row>
    <row r="40" spans="1:14" ht="51">
      <c r="A40" s="71">
        <v>300010</v>
      </c>
      <c r="B40" s="75" t="s">
        <v>124</v>
      </c>
      <c r="C40" s="48"/>
      <c r="D40" s="48">
        <v>1</v>
      </c>
      <c r="E40" s="48"/>
      <c r="F40" s="48"/>
      <c r="G40" s="48">
        <v>1</v>
      </c>
      <c r="H40" s="48"/>
      <c r="I40" s="48"/>
      <c r="J40" s="48">
        <v>1</v>
      </c>
      <c r="K40" s="48"/>
      <c r="L40" s="48"/>
      <c r="M40" s="48">
        <v>1</v>
      </c>
      <c r="N40" s="48"/>
    </row>
    <row r="41" spans="1:14" ht="38.25">
      <c r="A41" s="71">
        <v>300010</v>
      </c>
      <c r="B41" s="75" t="s">
        <v>125</v>
      </c>
      <c r="C41" s="48"/>
      <c r="D41" s="48">
        <v>1</v>
      </c>
      <c r="E41" s="48"/>
      <c r="F41" s="48"/>
      <c r="G41" s="48">
        <v>1</v>
      </c>
      <c r="H41" s="48"/>
      <c r="I41" s="48"/>
      <c r="J41" s="48">
        <v>1</v>
      </c>
      <c r="K41" s="48"/>
      <c r="L41" s="48"/>
      <c r="M41" s="48">
        <v>1</v>
      </c>
      <c r="N41" s="48"/>
    </row>
    <row r="42" spans="1:14" ht="51">
      <c r="A42" s="71">
        <v>300010</v>
      </c>
      <c r="B42" s="75" t="s">
        <v>126</v>
      </c>
      <c r="C42" s="48"/>
      <c r="D42" s="48">
        <v>1</v>
      </c>
      <c r="E42" s="48"/>
      <c r="F42" s="48"/>
      <c r="G42" s="48" t="s">
        <v>149</v>
      </c>
      <c r="H42" s="48"/>
      <c r="I42" s="48"/>
      <c r="J42" s="48" t="s">
        <v>149</v>
      </c>
      <c r="K42" s="48"/>
      <c r="L42" s="48"/>
      <c r="M42" s="48" t="s">
        <v>149</v>
      </c>
      <c r="N42" s="48"/>
    </row>
    <row r="43" spans="1:14" ht="51">
      <c r="A43" s="71">
        <v>300010</v>
      </c>
      <c r="B43" s="75" t="s">
        <v>127</v>
      </c>
      <c r="C43" s="48"/>
      <c r="D43" s="48">
        <v>1</v>
      </c>
      <c r="E43" s="48"/>
      <c r="F43" s="48"/>
      <c r="G43" s="48">
        <v>1</v>
      </c>
      <c r="H43" s="48"/>
      <c r="I43" s="48"/>
      <c r="J43" s="48">
        <v>1</v>
      </c>
      <c r="K43" s="48"/>
      <c r="L43" s="48"/>
      <c r="M43" s="48">
        <v>1</v>
      </c>
      <c r="N43" s="48"/>
    </row>
    <row r="44" spans="1:14" ht="38.25">
      <c r="A44" s="71">
        <v>300010</v>
      </c>
      <c r="B44" s="75" t="s">
        <v>128</v>
      </c>
      <c r="C44" s="48"/>
      <c r="D44" s="48">
        <v>1</v>
      </c>
      <c r="E44" s="48"/>
      <c r="F44" s="48"/>
      <c r="G44" s="48">
        <v>1</v>
      </c>
      <c r="H44" s="48"/>
      <c r="I44" s="48"/>
      <c r="J44" s="48">
        <v>1</v>
      </c>
      <c r="K44" s="48"/>
      <c r="L44" s="48"/>
      <c r="M44" s="48">
        <v>1</v>
      </c>
      <c r="N44" s="48"/>
    </row>
    <row r="45" spans="1:14" ht="38.25">
      <c r="A45" s="71">
        <v>300010</v>
      </c>
      <c r="B45" s="75" t="s">
        <v>129</v>
      </c>
      <c r="C45" s="48"/>
      <c r="D45" s="48">
        <v>1</v>
      </c>
      <c r="E45" s="48"/>
      <c r="F45" s="48"/>
      <c r="G45" s="48" t="s">
        <v>149</v>
      </c>
      <c r="H45" s="48"/>
      <c r="I45" s="48"/>
      <c r="J45" s="48" t="s">
        <v>149</v>
      </c>
      <c r="K45" s="48"/>
      <c r="L45" s="48"/>
      <c r="M45" s="48" t="s">
        <v>149</v>
      </c>
      <c r="N45" s="48"/>
    </row>
    <row r="46" spans="1:14" ht="51">
      <c r="A46" s="71">
        <v>300010</v>
      </c>
      <c r="B46" s="75" t="s">
        <v>130</v>
      </c>
      <c r="C46" s="48"/>
      <c r="D46" s="48">
        <v>1</v>
      </c>
      <c r="E46" s="48"/>
      <c r="F46" s="48"/>
      <c r="G46" s="48" t="s">
        <v>149</v>
      </c>
      <c r="H46" s="48"/>
      <c r="I46" s="48"/>
      <c r="J46" s="48" t="s">
        <v>149</v>
      </c>
      <c r="K46" s="48"/>
      <c r="L46" s="48"/>
      <c r="M46" s="48" t="s">
        <v>149</v>
      </c>
      <c r="N46" s="48"/>
    </row>
    <row r="47" spans="1:14" ht="51">
      <c r="A47" s="71">
        <v>300010</v>
      </c>
      <c r="B47" s="75" t="s">
        <v>131</v>
      </c>
      <c r="C47" s="48"/>
      <c r="D47" s="48">
        <v>1</v>
      </c>
      <c r="E47" s="48"/>
      <c r="F47" s="48"/>
      <c r="G47" s="48">
        <v>1</v>
      </c>
      <c r="H47" s="48"/>
      <c r="I47" s="48"/>
      <c r="J47" s="48">
        <v>1</v>
      </c>
      <c r="K47" s="48"/>
      <c r="L47" s="48"/>
      <c r="M47" s="48">
        <v>1</v>
      </c>
      <c r="N47" s="48"/>
    </row>
    <row r="48" spans="1:14" ht="38.25">
      <c r="A48" s="71">
        <v>300010</v>
      </c>
      <c r="B48" s="75" t="s">
        <v>132</v>
      </c>
      <c r="C48" s="48"/>
      <c r="D48" s="48">
        <v>1</v>
      </c>
      <c r="E48" s="48"/>
      <c r="F48" s="48"/>
      <c r="G48" s="48">
        <v>1</v>
      </c>
      <c r="H48" s="48"/>
      <c r="I48" s="48"/>
      <c r="J48" s="48">
        <v>1</v>
      </c>
      <c r="K48" s="48"/>
      <c r="L48" s="48"/>
      <c r="M48" s="48">
        <v>1</v>
      </c>
      <c r="N48" s="48"/>
    </row>
    <row r="49" spans="1:14" ht="51">
      <c r="A49" s="71">
        <v>300010</v>
      </c>
      <c r="B49" s="75" t="s">
        <v>133</v>
      </c>
      <c r="C49" s="48"/>
      <c r="D49" s="48">
        <v>1</v>
      </c>
      <c r="E49" s="48"/>
      <c r="F49" s="48"/>
      <c r="G49" s="48" t="s">
        <v>149</v>
      </c>
      <c r="H49" s="48"/>
      <c r="I49" s="48"/>
      <c r="J49" s="48" t="s">
        <v>149</v>
      </c>
      <c r="K49" s="48"/>
      <c r="L49" s="48"/>
      <c r="M49" s="48" t="s">
        <v>149</v>
      </c>
      <c r="N49" s="48"/>
    </row>
    <row r="50" spans="1:14" ht="51">
      <c r="A50" s="71">
        <v>300010</v>
      </c>
      <c r="B50" s="75" t="s">
        <v>134</v>
      </c>
      <c r="C50" s="48"/>
      <c r="D50" s="48">
        <v>1</v>
      </c>
      <c r="E50" s="48"/>
      <c r="F50" s="48"/>
      <c r="G50" s="48">
        <v>1</v>
      </c>
      <c r="H50" s="48"/>
      <c r="I50" s="48"/>
      <c r="J50" s="48">
        <v>1</v>
      </c>
      <c r="K50" s="48"/>
      <c r="L50" s="48"/>
      <c r="M50" s="48">
        <v>1</v>
      </c>
      <c r="N50" s="48"/>
    </row>
    <row r="51" spans="1:14" ht="51">
      <c r="A51" s="71">
        <v>300010</v>
      </c>
      <c r="B51" s="75" t="s">
        <v>135</v>
      </c>
      <c r="C51" s="48"/>
      <c r="D51" s="48">
        <v>1</v>
      </c>
      <c r="E51" s="48"/>
      <c r="F51" s="48"/>
      <c r="G51" s="48" t="s">
        <v>149</v>
      </c>
      <c r="H51" s="48"/>
      <c r="I51" s="48"/>
      <c r="J51" s="48" t="s">
        <v>149</v>
      </c>
      <c r="K51" s="48"/>
      <c r="L51" s="48"/>
      <c r="M51" s="48" t="s">
        <v>149</v>
      </c>
      <c r="N51" s="48"/>
    </row>
    <row r="52" spans="1:14" ht="38.25">
      <c r="A52" s="71">
        <v>300010</v>
      </c>
      <c r="B52" s="75" t="s">
        <v>136</v>
      </c>
      <c r="C52" s="48"/>
      <c r="D52" s="48">
        <v>1</v>
      </c>
      <c r="E52" s="48"/>
      <c r="F52" s="48"/>
      <c r="G52" s="48" t="s">
        <v>149</v>
      </c>
      <c r="H52" s="48"/>
      <c r="I52" s="48"/>
      <c r="J52" s="48" t="s">
        <v>149</v>
      </c>
      <c r="K52" s="48"/>
      <c r="L52" s="48"/>
      <c r="M52" s="48" t="s">
        <v>149</v>
      </c>
      <c r="N52" s="48"/>
    </row>
    <row r="53" spans="1:14" ht="38.25">
      <c r="A53" s="74">
        <v>300010</v>
      </c>
      <c r="B53" s="75" t="s">
        <v>76</v>
      </c>
      <c r="C53" s="48"/>
      <c r="D53" s="48">
        <v>1</v>
      </c>
      <c r="E53" s="48"/>
      <c r="F53" s="48"/>
      <c r="G53" s="48">
        <v>1</v>
      </c>
      <c r="H53" s="48"/>
      <c r="I53" s="48"/>
      <c r="J53" s="48">
        <v>1</v>
      </c>
      <c r="K53" s="48"/>
      <c r="L53" s="48"/>
      <c r="M53" s="48">
        <v>1</v>
      </c>
      <c r="N53" s="48"/>
    </row>
    <row r="54" spans="1:14" ht="25.5">
      <c r="A54" s="74">
        <v>300010</v>
      </c>
      <c r="B54" s="75" t="s">
        <v>79</v>
      </c>
      <c r="C54" s="48"/>
      <c r="D54" s="48">
        <v>1</v>
      </c>
      <c r="E54" s="48"/>
      <c r="F54" s="48"/>
      <c r="G54" s="48">
        <v>1</v>
      </c>
      <c r="H54" s="48"/>
      <c r="I54" s="48"/>
      <c r="J54" s="48">
        <v>1</v>
      </c>
      <c r="K54" s="48"/>
      <c r="L54" s="48"/>
      <c r="M54" s="48">
        <v>1</v>
      </c>
      <c r="N54" s="48"/>
    </row>
    <row r="55" spans="1:14" ht="38.25">
      <c r="A55" s="74">
        <v>300010</v>
      </c>
      <c r="B55" s="75" t="s">
        <v>80</v>
      </c>
      <c r="C55" s="48"/>
      <c r="D55" s="48">
        <v>1</v>
      </c>
      <c r="E55" s="48"/>
      <c r="F55" s="48"/>
      <c r="G55" s="48" t="s">
        <v>149</v>
      </c>
      <c r="H55" s="48"/>
      <c r="I55" s="48"/>
      <c r="J55" s="48" t="s">
        <v>149</v>
      </c>
      <c r="K55" s="48"/>
      <c r="L55" s="48"/>
      <c r="M55" s="48" t="s">
        <v>149</v>
      </c>
      <c r="N55" s="48"/>
    </row>
    <row r="56" spans="1:14" ht="25.5">
      <c r="A56" s="74">
        <v>300010</v>
      </c>
      <c r="B56" s="75" t="s">
        <v>81</v>
      </c>
      <c r="C56" s="48"/>
      <c r="D56" s="48">
        <v>1</v>
      </c>
      <c r="E56" s="48"/>
      <c r="F56" s="48"/>
      <c r="G56" s="48" t="s">
        <v>149</v>
      </c>
      <c r="H56" s="48"/>
      <c r="I56" s="48"/>
      <c r="J56" s="48" t="s">
        <v>149</v>
      </c>
      <c r="K56" s="48"/>
      <c r="L56" s="48"/>
      <c r="M56" s="48" t="s">
        <v>149</v>
      </c>
      <c r="N56" s="48"/>
    </row>
    <row r="57" spans="1:14" ht="38.25">
      <c r="A57" s="74">
        <v>300010</v>
      </c>
      <c r="B57" s="75" t="s">
        <v>82</v>
      </c>
      <c r="C57" s="48"/>
      <c r="D57" s="48">
        <v>1</v>
      </c>
      <c r="E57" s="48"/>
      <c r="F57" s="48"/>
      <c r="G57" s="48">
        <v>1</v>
      </c>
      <c r="H57" s="48"/>
      <c r="I57" s="48"/>
      <c r="J57" s="48">
        <v>1</v>
      </c>
      <c r="K57" s="48"/>
      <c r="L57" s="48"/>
      <c r="M57" s="48">
        <v>1</v>
      </c>
      <c r="N57" s="48"/>
    </row>
    <row r="58" spans="1:14" ht="38.25">
      <c r="A58" s="74">
        <v>300010</v>
      </c>
      <c r="B58" s="75" t="s">
        <v>83</v>
      </c>
      <c r="C58" s="48"/>
      <c r="D58" s="48">
        <v>1</v>
      </c>
      <c r="E58" s="48"/>
      <c r="F58" s="48"/>
      <c r="G58" s="48">
        <v>1</v>
      </c>
      <c r="H58" s="48"/>
      <c r="I58" s="48"/>
      <c r="J58" s="48">
        <v>1</v>
      </c>
      <c r="K58" s="48"/>
      <c r="L58" s="48"/>
      <c r="M58" s="48">
        <v>1</v>
      </c>
      <c r="N58" s="48"/>
    </row>
    <row r="59" spans="1:14" ht="38.25">
      <c r="A59" s="74">
        <v>300010</v>
      </c>
      <c r="B59" s="75" t="s">
        <v>84</v>
      </c>
      <c r="C59" s="48"/>
      <c r="D59" s="48" t="s">
        <v>149</v>
      </c>
      <c r="E59" s="48"/>
      <c r="F59" s="48"/>
      <c r="G59" s="48">
        <v>1</v>
      </c>
      <c r="H59" s="48"/>
      <c r="I59" s="48"/>
      <c r="J59" s="48">
        <v>1</v>
      </c>
      <c r="K59" s="48"/>
      <c r="L59" s="48"/>
      <c r="M59" s="48">
        <v>1</v>
      </c>
      <c r="N59" s="48"/>
    </row>
    <row r="60" spans="1:14" ht="51">
      <c r="A60" s="74">
        <v>300020</v>
      </c>
      <c r="B60" s="75" t="s">
        <v>137</v>
      </c>
      <c r="C60" s="48"/>
      <c r="D60" s="48">
        <v>1</v>
      </c>
      <c r="E60" s="48"/>
      <c r="F60" s="48"/>
      <c r="G60" s="48" t="s">
        <v>149</v>
      </c>
      <c r="H60" s="48"/>
      <c r="I60" s="48"/>
      <c r="J60" s="48" t="s">
        <v>149</v>
      </c>
      <c r="K60" s="48"/>
      <c r="L60" s="48"/>
      <c r="M60" s="48" t="s">
        <v>149</v>
      </c>
      <c r="N60" s="48"/>
    </row>
    <row r="61" spans="1:14" ht="51">
      <c r="A61" s="74">
        <v>300020</v>
      </c>
      <c r="B61" s="75" t="s">
        <v>138</v>
      </c>
      <c r="C61" s="48"/>
      <c r="D61" s="48">
        <v>1</v>
      </c>
      <c r="E61" s="48"/>
      <c r="F61" s="48"/>
      <c r="G61" s="48" t="s">
        <v>149</v>
      </c>
      <c r="H61" s="48"/>
      <c r="I61" s="48"/>
      <c r="J61" s="48" t="s">
        <v>149</v>
      </c>
      <c r="K61" s="48"/>
      <c r="L61" s="48"/>
      <c r="M61" s="48" t="s">
        <v>149</v>
      </c>
      <c r="N61" s="48"/>
    </row>
    <row r="62" spans="1:14" ht="38.25">
      <c r="A62" s="74">
        <v>300020</v>
      </c>
      <c r="B62" s="75" t="s">
        <v>139</v>
      </c>
      <c r="C62" s="48"/>
      <c r="D62" s="48">
        <v>1</v>
      </c>
      <c r="E62" s="48"/>
      <c r="F62" s="48"/>
      <c r="G62" s="48" t="s">
        <v>149</v>
      </c>
      <c r="H62" s="48"/>
      <c r="I62" s="48"/>
      <c r="J62" s="48" t="s">
        <v>149</v>
      </c>
      <c r="K62" s="48"/>
      <c r="L62" s="48"/>
      <c r="M62" s="48" t="s">
        <v>149</v>
      </c>
      <c r="N62" s="48"/>
    </row>
    <row r="63" spans="1:14" ht="51">
      <c r="A63" s="74">
        <v>300020</v>
      </c>
      <c r="B63" s="75" t="s">
        <v>140</v>
      </c>
      <c r="C63" s="48"/>
      <c r="D63" s="48">
        <v>1</v>
      </c>
      <c r="E63" s="48"/>
      <c r="F63" s="48"/>
      <c r="G63" s="48" t="s">
        <v>149</v>
      </c>
      <c r="H63" s="48"/>
      <c r="I63" s="48"/>
      <c r="J63" s="48" t="s">
        <v>149</v>
      </c>
      <c r="K63" s="48"/>
      <c r="L63" s="48"/>
      <c r="M63" s="48" t="s">
        <v>149</v>
      </c>
      <c r="N63" s="48"/>
    </row>
    <row r="64" spans="1:14" ht="38.25">
      <c r="A64" s="74">
        <v>300020</v>
      </c>
      <c r="B64" s="75" t="s">
        <v>141</v>
      </c>
      <c r="C64" s="48"/>
      <c r="D64" s="48">
        <v>1</v>
      </c>
      <c r="E64" s="48"/>
      <c r="F64" s="48"/>
      <c r="G64" s="48" t="s">
        <v>149</v>
      </c>
      <c r="H64" s="48"/>
      <c r="I64" s="48"/>
      <c r="J64" s="48" t="s">
        <v>149</v>
      </c>
      <c r="K64" s="48"/>
      <c r="L64" s="48"/>
      <c r="M64" s="48" t="s">
        <v>149</v>
      </c>
      <c r="N64" s="48"/>
    </row>
    <row r="65" spans="1:14" ht="38.25">
      <c r="A65" s="74">
        <v>300020</v>
      </c>
      <c r="B65" s="75" t="s">
        <v>142</v>
      </c>
      <c r="C65" s="48"/>
      <c r="D65" s="48">
        <v>1</v>
      </c>
      <c r="E65" s="48"/>
      <c r="F65" s="48"/>
      <c r="G65" s="48">
        <v>1</v>
      </c>
      <c r="H65" s="48"/>
      <c r="I65" s="48"/>
      <c r="J65" s="48">
        <v>1</v>
      </c>
      <c r="K65" s="48"/>
      <c r="L65" s="48"/>
      <c r="M65" s="48">
        <v>1</v>
      </c>
      <c r="N65" s="48"/>
    </row>
    <row r="66" spans="1:14" ht="38.25">
      <c r="A66" s="74">
        <v>300030</v>
      </c>
      <c r="B66" s="75" t="s">
        <v>157</v>
      </c>
      <c r="C66" s="48"/>
      <c r="D66" s="48">
        <v>1</v>
      </c>
      <c r="E66" s="48"/>
      <c r="F66" s="48"/>
      <c r="G66" s="48">
        <v>1</v>
      </c>
      <c r="H66" s="48"/>
      <c r="I66" s="48"/>
      <c r="J66" s="48">
        <v>1</v>
      </c>
      <c r="K66" s="48"/>
      <c r="L66" s="48"/>
      <c r="M66" s="48">
        <v>1</v>
      </c>
      <c r="N66" s="48"/>
    </row>
    <row r="67" spans="1:14" ht="38.25">
      <c r="A67" s="74">
        <v>300030</v>
      </c>
      <c r="B67" s="72" t="s">
        <v>158</v>
      </c>
      <c r="C67" s="48"/>
      <c r="D67" s="48" t="s">
        <v>149</v>
      </c>
      <c r="E67" s="48"/>
      <c r="F67" s="48"/>
      <c r="G67" s="48">
        <v>1</v>
      </c>
      <c r="H67" s="48"/>
      <c r="I67" s="48"/>
      <c r="J67" s="48">
        <v>1</v>
      </c>
      <c r="K67" s="48"/>
      <c r="L67" s="48"/>
      <c r="M67" s="48">
        <v>1</v>
      </c>
      <c r="N67" s="48"/>
    </row>
    <row r="68" spans="1:14" ht="51">
      <c r="A68" s="74">
        <v>300030</v>
      </c>
      <c r="B68" s="72" t="s">
        <v>159</v>
      </c>
      <c r="C68" s="48"/>
      <c r="D68" s="48" t="s">
        <v>149</v>
      </c>
      <c r="E68" s="48"/>
      <c r="F68" s="48"/>
      <c r="G68" s="48">
        <v>1</v>
      </c>
      <c r="H68" s="48"/>
      <c r="I68" s="48"/>
      <c r="J68" s="48">
        <v>1</v>
      </c>
      <c r="K68" s="48"/>
      <c r="L68" s="48"/>
      <c r="M68" s="48">
        <v>1</v>
      </c>
      <c r="N68" s="48"/>
    </row>
    <row r="69" spans="1:14" ht="38.25">
      <c r="A69" s="74">
        <v>300030</v>
      </c>
      <c r="B69" s="72" t="s">
        <v>160</v>
      </c>
      <c r="C69" s="48"/>
      <c r="D69" s="48">
        <v>1</v>
      </c>
      <c r="E69" s="48"/>
      <c r="F69" s="48"/>
      <c r="G69" s="48">
        <v>1</v>
      </c>
      <c r="H69" s="48"/>
      <c r="I69" s="48"/>
      <c r="J69" s="48">
        <v>1</v>
      </c>
      <c r="K69" s="48"/>
      <c r="L69" s="48"/>
      <c r="M69" s="48">
        <v>1</v>
      </c>
      <c r="N69" s="48"/>
    </row>
    <row r="70" spans="1:14" ht="38.25">
      <c r="A70" s="74">
        <v>300030</v>
      </c>
      <c r="B70" s="72" t="s">
        <v>163</v>
      </c>
      <c r="C70" s="48"/>
      <c r="D70" s="48">
        <v>1</v>
      </c>
      <c r="E70" s="48"/>
      <c r="F70" s="48"/>
      <c r="G70" s="48">
        <v>1</v>
      </c>
      <c r="H70" s="48"/>
      <c r="I70" s="48"/>
      <c r="J70" s="48">
        <v>1</v>
      </c>
      <c r="K70" s="48"/>
      <c r="L70" s="48"/>
      <c r="M70" s="48">
        <v>1</v>
      </c>
      <c r="N70" s="48"/>
    </row>
    <row r="71" spans="1:14" ht="38.25">
      <c r="A71" s="74">
        <v>300030</v>
      </c>
      <c r="B71" s="72" t="s">
        <v>161</v>
      </c>
      <c r="C71" s="48"/>
      <c r="D71" s="48">
        <v>1</v>
      </c>
      <c r="E71" s="48"/>
      <c r="F71" s="48"/>
      <c r="G71" s="48">
        <v>1</v>
      </c>
      <c r="H71" s="48"/>
      <c r="I71" s="48"/>
      <c r="J71" s="48">
        <v>1</v>
      </c>
      <c r="K71" s="48"/>
      <c r="L71" s="48"/>
      <c r="M71" s="48">
        <v>1</v>
      </c>
      <c r="N71" s="48"/>
    </row>
    <row r="72" spans="1:14" ht="51">
      <c r="A72" s="74">
        <v>300030</v>
      </c>
      <c r="B72" s="72" t="s">
        <v>162</v>
      </c>
      <c r="C72" s="48"/>
      <c r="D72" s="48" t="s">
        <v>149</v>
      </c>
      <c r="E72" s="48"/>
      <c r="F72" s="48"/>
      <c r="G72" s="48">
        <v>1</v>
      </c>
      <c r="H72" s="48"/>
      <c r="I72" s="48"/>
      <c r="J72" s="48">
        <v>1</v>
      </c>
      <c r="K72" s="48"/>
      <c r="L72" s="48"/>
      <c r="M72" s="48">
        <v>1</v>
      </c>
      <c r="N72" s="48"/>
    </row>
    <row r="73" spans="1:14" ht="38.25">
      <c r="A73" s="74">
        <v>300030</v>
      </c>
      <c r="B73" s="72" t="s">
        <v>164</v>
      </c>
      <c r="C73" s="48"/>
      <c r="D73" s="48">
        <v>1</v>
      </c>
      <c r="E73" s="48"/>
      <c r="F73" s="48"/>
      <c r="G73" s="48">
        <v>1</v>
      </c>
      <c r="H73" s="48"/>
      <c r="I73" s="48"/>
      <c r="J73" s="48">
        <v>1</v>
      </c>
      <c r="K73" s="48"/>
      <c r="L73" s="48"/>
      <c r="M73" s="48">
        <v>1</v>
      </c>
      <c r="N73" s="48"/>
    </row>
    <row r="74" spans="1:14" ht="38.25">
      <c r="A74" s="74">
        <v>300030</v>
      </c>
      <c r="B74" s="72" t="s">
        <v>165</v>
      </c>
      <c r="C74" s="48"/>
      <c r="D74" s="48">
        <v>1</v>
      </c>
      <c r="E74" s="48"/>
      <c r="F74" s="48"/>
      <c r="G74" s="48">
        <v>1</v>
      </c>
      <c r="H74" s="48"/>
      <c r="I74" s="48"/>
      <c r="J74" s="48">
        <v>1</v>
      </c>
      <c r="K74" s="48"/>
      <c r="L74" s="48"/>
      <c r="M74" s="48">
        <v>1</v>
      </c>
      <c r="N74" s="48"/>
    </row>
    <row r="75" spans="1:14" ht="51">
      <c r="A75" s="74">
        <v>300030</v>
      </c>
      <c r="B75" s="72" t="s">
        <v>166</v>
      </c>
      <c r="C75" s="48"/>
      <c r="D75" s="48">
        <v>1</v>
      </c>
      <c r="E75" s="48"/>
      <c r="F75" s="48"/>
      <c r="G75" s="48">
        <v>1</v>
      </c>
      <c r="H75" s="48"/>
      <c r="I75" s="48"/>
      <c r="J75" s="48">
        <v>1</v>
      </c>
      <c r="K75" s="48"/>
      <c r="L75" s="48"/>
      <c r="M75" s="48">
        <v>1</v>
      </c>
      <c r="N75" s="48"/>
    </row>
    <row r="76" spans="1:14" ht="38.25">
      <c r="A76" s="74">
        <v>300030</v>
      </c>
      <c r="B76" s="72" t="s">
        <v>170</v>
      </c>
      <c r="C76" s="48"/>
      <c r="D76" s="48" t="s">
        <v>149</v>
      </c>
      <c r="E76" s="48"/>
      <c r="F76" s="48"/>
      <c r="G76" s="48">
        <v>1</v>
      </c>
      <c r="H76" s="48"/>
      <c r="I76" s="48"/>
      <c r="J76" s="48">
        <v>1</v>
      </c>
      <c r="K76" s="48"/>
      <c r="L76" s="48"/>
      <c r="M76" s="48">
        <v>1</v>
      </c>
      <c r="N76" s="48"/>
    </row>
    <row r="77" spans="1:14" ht="38.25">
      <c r="A77" s="74">
        <v>300030</v>
      </c>
      <c r="B77" s="72" t="s">
        <v>167</v>
      </c>
      <c r="C77" s="48"/>
      <c r="D77" s="48" t="s">
        <v>149</v>
      </c>
      <c r="E77" s="48"/>
      <c r="F77" s="48"/>
      <c r="G77" s="48">
        <v>1</v>
      </c>
      <c r="H77" s="48"/>
      <c r="I77" s="48"/>
      <c r="J77" s="48">
        <v>1</v>
      </c>
      <c r="K77" s="48"/>
      <c r="L77" s="48"/>
      <c r="M77" s="48">
        <v>1</v>
      </c>
      <c r="N77" s="48"/>
    </row>
    <row r="78" spans="1:14" ht="38.25">
      <c r="A78" s="74">
        <v>300030</v>
      </c>
      <c r="B78" s="72" t="s">
        <v>168</v>
      </c>
      <c r="C78" s="48"/>
      <c r="D78" s="48">
        <v>1</v>
      </c>
      <c r="E78" s="48"/>
      <c r="F78" s="48"/>
      <c r="G78" s="48">
        <v>1</v>
      </c>
      <c r="H78" s="48"/>
      <c r="I78" s="48"/>
      <c r="J78" s="48">
        <v>1</v>
      </c>
      <c r="K78" s="48"/>
      <c r="L78" s="48"/>
      <c r="M78" s="48">
        <v>1</v>
      </c>
      <c r="N78" s="48"/>
    </row>
    <row r="79" spans="1:14" ht="38.25">
      <c r="A79" s="74">
        <v>300030</v>
      </c>
      <c r="B79" s="72" t="s">
        <v>169</v>
      </c>
      <c r="C79" s="48"/>
      <c r="D79" s="48">
        <v>1</v>
      </c>
      <c r="E79" s="48"/>
      <c r="F79" s="48"/>
      <c r="G79" s="48">
        <v>1</v>
      </c>
      <c r="H79" s="48"/>
      <c r="I79" s="48"/>
      <c r="J79" s="48">
        <v>1</v>
      </c>
      <c r="K79" s="48"/>
      <c r="L79" s="48"/>
      <c r="M79" s="48">
        <v>1</v>
      </c>
      <c r="N79" s="48"/>
    </row>
    <row r="80" spans="1:14" ht="25.5">
      <c r="A80" s="74">
        <v>300070</v>
      </c>
      <c r="B80" s="78" t="s">
        <v>171</v>
      </c>
      <c r="C80" s="48"/>
      <c r="D80" s="48">
        <v>1</v>
      </c>
      <c r="E80" s="48"/>
      <c r="F80" s="48"/>
      <c r="G80" s="48" t="s">
        <v>149</v>
      </c>
      <c r="H80" s="48"/>
      <c r="I80" s="48"/>
      <c r="J80" s="48" t="s">
        <v>149</v>
      </c>
      <c r="K80" s="48"/>
      <c r="L80" s="48"/>
      <c r="M80" s="48" t="s">
        <v>149</v>
      </c>
      <c r="N80" s="48"/>
    </row>
    <row r="81" spans="1:14" ht="38.25">
      <c r="A81" s="74">
        <v>300070</v>
      </c>
      <c r="B81" s="78" t="s">
        <v>172</v>
      </c>
      <c r="C81" s="48"/>
      <c r="D81" s="48">
        <v>1</v>
      </c>
      <c r="E81" s="48"/>
      <c r="F81" s="48"/>
      <c r="G81" s="48">
        <v>1</v>
      </c>
      <c r="H81" s="48"/>
      <c r="I81" s="48"/>
      <c r="J81" s="48">
        <v>1</v>
      </c>
      <c r="K81" s="48"/>
      <c r="L81" s="48"/>
      <c r="M81" s="48">
        <v>1</v>
      </c>
      <c r="N81" s="48"/>
    </row>
    <row r="82" spans="1:14" ht="38.25">
      <c r="A82" s="74">
        <v>300070</v>
      </c>
      <c r="B82" s="78" t="s">
        <v>173</v>
      </c>
      <c r="C82" s="48"/>
      <c r="D82" s="48" t="s">
        <v>149</v>
      </c>
      <c r="E82" s="48"/>
      <c r="F82" s="48"/>
      <c r="G82" s="48">
        <v>1</v>
      </c>
      <c r="H82" s="48"/>
      <c r="I82" s="48"/>
      <c r="J82" s="48">
        <v>1</v>
      </c>
      <c r="K82" s="48"/>
      <c r="L82" s="48"/>
      <c r="M82" s="48">
        <v>1</v>
      </c>
      <c r="N82" s="48"/>
    </row>
    <row r="83" spans="1:14" ht="25.5">
      <c r="A83" s="74">
        <v>300070</v>
      </c>
      <c r="B83" s="78" t="s">
        <v>174</v>
      </c>
      <c r="C83" s="48"/>
      <c r="D83" s="48">
        <v>1</v>
      </c>
      <c r="E83" s="48"/>
      <c r="F83" s="48"/>
      <c r="G83" s="48" t="s">
        <v>149</v>
      </c>
      <c r="H83" s="48"/>
      <c r="I83" s="48"/>
      <c r="J83" s="48" t="s">
        <v>149</v>
      </c>
      <c r="K83" s="48"/>
      <c r="L83" s="48"/>
      <c r="M83" s="48" t="s">
        <v>149</v>
      </c>
      <c r="N83" s="48"/>
    </row>
    <row r="84" spans="1:14" ht="25.5">
      <c r="A84" s="74">
        <v>300070</v>
      </c>
      <c r="B84" s="78" t="s">
        <v>175</v>
      </c>
      <c r="C84" s="48"/>
      <c r="D84" s="48">
        <v>1</v>
      </c>
      <c r="E84" s="48"/>
      <c r="F84" s="48"/>
      <c r="G84" s="48">
        <v>1</v>
      </c>
      <c r="H84" s="48"/>
      <c r="I84" s="48"/>
      <c r="J84" s="48">
        <v>1</v>
      </c>
      <c r="K84" s="48"/>
      <c r="L84" s="48"/>
      <c r="M84" s="48">
        <v>1</v>
      </c>
      <c r="N84" s="48"/>
    </row>
    <row r="85" spans="1:14" ht="38.25">
      <c r="A85" s="74">
        <v>300070</v>
      </c>
      <c r="B85" s="78" t="s">
        <v>176</v>
      </c>
      <c r="C85" s="48"/>
      <c r="D85" s="48">
        <v>1</v>
      </c>
      <c r="E85" s="48"/>
      <c r="F85" s="48"/>
      <c r="G85" s="48">
        <v>1</v>
      </c>
      <c r="H85" s="48"/>
      <c r="I85" s="48"/>
      <c r="J85" s="48">
        <v>1</v>
      </c>
      <c r="K85" s="48"/>
      <c r="L85" s="48"/>
      <c r="M85" s="48">
        <v>1</v>
      </c>
      <c r="N85" s="48"/>
    </row>
    <row r="86" spans="1:14" ht="38.25">
      <c r="A86" s="74">
        <v>300070</v>
      </c>
      <c r="B86" s="78" t="s">
        <v>177</v>
      </c>
      <c r="C86" s="48"/>
      <c r="D86" s="48">
        <v>1</v>
      </c>
      <c r="E86" s="48"/>
      <c r="F86" s="48"/>
      <c r="G86" s="48">
        <v>1</v>
      </c>
      <c r="H86" s="48"/>
      <c r="I86" s="48"/>
      <c r="J86" s="48">
        <v>1</v>
      </c>
      <c r="K86" s="48"/>
      <c r="L86" s="48"/>
      <c r="M86" s="48">
        <v>1</v>
      </c>
      <c r="N86" s="48"/>
    </row>
    <row r="87" spans="1:14" ht="38.25">
      <c r="A87" s="74">
        <v>300040</v>
      </c>
      <c r="B87" s="78" t="s">
        <v>178</v>
      </c>
      <c r="C87" s="48"/>
      <c r="D87" s="48">
        <v>1</v>
      </c>
      <c r="E87" s="48"/>
      <c r="F87" s="48"/>
      <c r="G87" s="48">
        <v>1</v>
      </c>
      <c r="H87" s="48"/>
      <c r="I87" s="48"/>
      <c r="J87" s="48">
        <v>1</v>
      </c>
      <c r="K87" s="48"/>
      <c r="L87" s="48"/>
      <c r="M87" s="48">
        <v>1</v>
      </c>
      <c r="N87" s="48"/>
    </row>
    <row r="88" spans="1:14" ht="38.25">
      <c r="A88" s="74">
        <v>300050</v>
      </c>
      <c r="B88" s="78" t="s">
        <v>179</v>
      </c>
      <c r="C88" s="48"/>
      <c r="D88" s="48">
        <v>1</v>
      </c>
      <c r="E88" s="48"/>
      <c r="F88" s="48"/>
      <c r="G88" s="48">
        <v>1</v>
      </c>
      <c r="H88" s="48"/>
      <c r="I88" s="48"/>
      <c r="J88" s="48">
        <v>1</v>
      </c>
      <c r="K88" s="48"/>
      <c r="L88" s="48"/>
      <c r="M88" s="48">
        <v>1</v>
      </c>
      <c r="N88" s="48"/>
    </row>
    <row r="89" spans="1:14" ht="38.25">
      <c r="A89" s="74">
        <v>300050</v>
      </c>
      <c r="B89" s="78" t="s">
        <v>180</v>
      </c>
      <c r="C89" s="48"/>
      <c r="D89" s="48">
        <v>1</v>
      </c>
      <c r="E89" s="48"/>
      <c r="F89" s="48"/>
      <c r="G89" s="48">
        <v>1</v>
      </c>
      <c r="H89" s="48"/>
      <c r="I89" s="48"/>
      <c r="J89" s="48">
        <v>1</v>
      </c>
      <c r="K89" s="48"/>
      <c r="L89" s="48"/>
      <c r="M89" s="48">
        <v>1</v>
      </c>
      <c r="N89" s="48"/>
    </row>
    <row r="90" spans="1:14" ht="51">
      <c r="A90" s="74">
        <v>300050</v>
      </c>
      <c r="B90" s="72" t="s">
        <v>181</v>
      </c>
      <c r="C90" s="48"/>
      <c r="D90" s="48">
        <v>1</v>
      </c>
      <c r="E90" s="48"/>
      <c r="F90" s="48"/>
      <c r="G90" s="48" t="s">
        <v>149</v>
      </c>
      <c r="H90" s="48"/>
      <c r="I90" s="48"/>
      <c r="J90" s="48" t="s">
        <v>149</v>
      </c>
      <c r="K90" s="48"/>
      <c r="L90" s="48"/>
      <c r="M90" s="48" t="s">
        <v>149</v>
      </c>
      <c r="N90" s="48"/>
    </row>
    <row r="91" spans="1:14" ht="38.25">
      <c r="A91" s="74">
        <v>300050</v>
      </c>
      <c r="B91" s="78" t="s">
        <v>182</v>
      </c>
      <c r="C91" s="48"/>
      <c r="D91" s="48">
        <v>1</v>
      </c>
      <c r="E91" s="48"/>
      <c r="F91" s="48"/>
      <c r="G91" s="48">
        <v>1</v>
      </c>
      <c r="H91" s="48"/>
      <c r="I91" s="48"/>
      <c r="J91" s="48">
        <v>1</v>
      </c>
      <c r="K91" s="48"/>
      <c r="L91" s="48"/>
      <c r="M91" s="48">
        <v>1</v>
      </c>
      <c r="N91" s="48"/>
    </row>
    <row r="92" spans="1:14" ht="51">
      <c r="A92" s="74">
        <v>300050</v>
      </c>
      <c r="B92" s="78" t="s">
        <v>183</v>
      </c>
      <c r="C92" s="48"/>
      <c r="D92" s="48">
        <v>1</v>
      </c>
      <c r="E92" s="48"/>
      <c r="F92" s="48"/>
      <c r="G92" s="48">
        <v>1</v>
      </c>
      <c r="H92" s="48"/>
      <c r="I92" s="48"/>
      <c r="J92" s="48">
        <v>1</v>
      </c>
      <c r="K92" s="48"/>
      <c r="L92" s="48"/>
      <c r="M92" s="48">
        <v>1</v>
      </c>
      <c r="N92" s="48"/>
    </row>
    <row r="93" spans="1:14">
      <c r="A93" s="71"/>
      <c r="B93" s="69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</row>
    <row r="94" spans="1:14">
      <c r="A94" s="71"/>
      <c r="B94" s="46" t="s">
        <v>26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</row>
    <row r="95" spans="1:14" ht="30.75" customHeight="1">
      <c r="A95" s="74" t="s">
        <v>143</v>
      </c>
      <c r="B95" s="75" t="s">
        <v>87</v>
      </c>
      <c r="C95" s="48"/>
      <c r="D95" s="48">
        <v>1</v>
      </c>
      <c r="E95" s="48"/>
      <c r="F95" s="48"/>
      <c r="G95" s="48">
        <v>2</v>
      </c>
      <c r="H95" s="48"/>
      <c r="I95" s="48"/>
      <c r="J95" s="48">
        <v>2</v>
      </c>
      <c r="K95" s="48"/>
      <c r="L95" s="48"/>
      <c r="M95" s="48">
        <v>2</v>
      </c>
      <c r="N95" s="48"/>
    </row>
    <row r="96" spans="1:14" ht="33.75" customHeight="1">
      <c r="A96" s="76" t="s">
        <v>143</v>
      </c>
      <c r="B96" s="75" t="s">
        <v>63</v>
      </c>
      <c r="C96" s="48"/>
      <c r="D96" s="48">
        <v>3</v>
      </c>
      <c r="E96" s="48"/>
      <c r="F96" s="48"/>
      <c r="G96" s="48">
        <v>3</v>
      </c>
      <c r="H96" s="48"/>
      <c r="I96" s="48"/>
      <c r="J96" s="48">
        <v>3</v>
      </c>
      <c r="K96" s="48"/>
      <c r="L96" s="48"/>
      <c r="M96" s="48">
        <v>3</v>
      </c>
      <c r="N96" s="48"/>
    </row>
    <row r="97" spans="1:14" ht="39.75" customHeight="1">
      <c r="A97" s="76" t="s">
        <v>147</v>
      </c>
      <c r="B97" s="75" t="s">
        <v>64</v>
      </c>
      <c r="C97" s="48"/>
      <c r="D97" s="48">
        <v>1</v>
      </c>
      <c r="E97" s="48"/>
      <c r="F97" s="48"/>
      <c r="G97" s="48">
        <v>1</v>
      </c>
      <c r="H97" s="48"/>
      <c r="I97" s="48"/>
      <c r="J97" s="48">
        <v>1</v>
      </c>
      <c r="K97" s="48"/>
      <c r="L97" s="48"/>
      <c r="M97" s="48">
        <v>1</v>
      </c>
      <c r="N97" s="48"/>
    </row>
    <row r="98" spans="1:14" ht="39.75" customHeight="1">
      <c r="A98" s="76" t="s">
        <v>148</v>
      </c>
      <c r="B98" s="75" t="s">
        <v>65</v>
      </c>
      <c r="C98" s="48"/>
      <c r="D98" s="48">
        <v>2</v>
      </c>
      <c r="E98" s="48"/>
      <c r="F98" s="48"/>
      <c r="G98" s="48">
        <v>2</v>
      </c>
      <c r="H98" s="48"/>
      <c r="I98" s="48"/>
      <c r="J98" s="48">
        <v>2</v>
      </c>
      <c r="K98" s="48"/>
      <c r="L98" s="48"/>
      <c r="M98" s="48">
        <v>2</v>
      </c>
      <c r="N98" s="48"/>
    </row>
    <row r="99" spans="1:14" ht="38.25">
      <c r="A99" s="74"/>
      <c r="B99" s="75" t="s">
        <v>66</v>
      </c>
      <c r="C99" s="48"/>
      <c r="D99" s="48" t="s">
        <v>149</v>
      </c>
      <c r="E99" s="48"/>
      <c r="F99" s="48"/>
      <c r="G99" s="48">
        <v>1</v>
      </c>
      <c r="H99" s="48"/>
      <c r="I99" s="48"/>
      <c r="J99" s="48">
        <v>1</v>
      </c>
      <c r="K99" s="48"/>
      <c r="L99" s="48"/>
      <c r="M99" s="48">
        <v>1</v>
      </c>
      <c r="N99" s="48"/>
    </row>
    <row r="100" spans="1:14" ht="38.25">
      <c r="A100" s="76" t="s">
        <v>156</v>
      </c>
      <c r="B100" s="75" t="s">
        <v>67</v>
      </c>
      <c r="C100" s="48"/>
      <c r="D100" s="48">
        <v>1</v>
      </c>
      <c r="E100" s="48"/>
      <c r="F100" s="48"/>
      <c r="G100" s="48">
        <v>1</v>
      </c>
      <c r="H100" s="48"/>
      <c r="I100" s="48"/>
      <c r="J100" s="48">
        <v>1</v>
      </c>
      <c r="K100" s="48"/>
      <c r="L100" s="48"/>
      <c r="M100" s="48">
        <v>1</v>
      </c>
      <c r="N100" s="48"/>
    </row>
    <row r="101" spans="1:14" ht="39.75" customHeight="1">
      <c r="A101" s="73" t="s">
        <v>156</v>
      </c>
      <c r="B101" s="70" t="s">
        <v>68</v>
      </c>
      <c r="C101" s="48"/>
      <c r="D101" s="48">
        <v>2</v>
      </c>
      <c r="E101" s="48"/>
      <c r="F101" s="48"/>
      <c r="G101" s="48">
        <v>2</v>
      </c>
      <c r="H101" s="48"/>
      <c r="I101" s="48"/>
      <c r="J101" s="48">
        <v>2</v>
      </c>
      <c r="K101" s="48"/>
      <c r="L101" s="48"/>
      <c r="M101" s="48">
        <v>2</v>
      </c>
      <c r="N101" s="48"/>
    </row>
    <row r="102" spans="1:14" ht="38.25">
      <c r="A102" s="71"/>
      <c r="B102" s="69" t="s">
        <v>69</v>
      </c>
      <c r="C102" s="48"/>
      <c r="D102" s="48" t="s">
        <v>149</v>
      </c>
      <c r="E102" s="48"/>
      <c r="F102" s="48"/>
      <c r="G102" s="48">
        <v>1</v>
      </c>
      <c r="H102" s="48"/>
      <c r="I102" s="48"/>
      <c r="J102" s="48">
        <v>1</v>
      </c>
      <c r="K102" s="48"/>
      <c r="L102" s="48"/>
      <c r="M102" s="48">
        <v>1</v>
      </c>
      <c r="N102" s="48"/>
    </row>
    <row r="103" spans="1:14" ht="19.5" customHeight="1">
      <c r="A103" s="77" t="s">
        <v>146</v>
      </c>
      <c r="B103" s="69" t="s">
        <v>55</v>
      </c>
      <c r="C103" s="48"/>
      <c r="D103" s="48">
        <v>2</v>
      </c>
      <c r="E103" s="48"/>
      <c r="F103" s="48"/>
      <c r="G103" s="48">
        <v>2</v>
      </c>
      <c r="H103" s="48"/>
      <c r="I103" s="48"/>
      <c r="J103" s="48">
        <v>2</v>
      </c>
      <c r="K103" s="48"/>
      <c r="L103" s="48"/>
      <c r="M103" s="48">
        <v>2</v>
      </c>
      <c r="N103" s="48"/>
    </row>
    <row r="104" spans="1:14" ht="51" customHeight="1">
      <c r="A104" s="77" t="s">
        <v>144</v>
      </c>
      <c r="B104" s="69" t="s">
        <v>58</v>
      </c>
      <c r="C104" s="48"/>
      <c r="D104" s="48">
        <v>1</v>
      </c>
      <c r="E104" s="48"/>
      <c r="F104" s="48"/>
      <c r="G104" s="48">
        <v>1</v>
      </c>
      <c r="H104" s="48"/>
      <c r="I104" s="48"/>
      <c r="J104" s="48">
        <v>1</v>
      </c>
      <c r="K104" s="48"/>
      <c r="L104" s="48"/>
      <c r="M104" s="48">
        <v>1</v>
      </c>
      <c r="N104" s="48"/>
    </row>
    <row r="105" spans="1:14" ht="27.75" customHeight="1">
      <c r="A105" s="77" t="s">
        <v>155</v>
      </c>
      <c r="B105" s="69" t="s">
        <v>85</v>
      </c>
      <c r="C105" s="48"/>
      <c r="D105" s="48">
        <v>1</v>
      </c>
      <c r="E105" s="48"/>
      <c r="F105" s="48"/>
      <c r="G105" s="48">
        <v>1</v>
      </c>
      <c r="H105" s="48"/>
      <c r="I105" s="48"/>
      <c r="J105" s="48">
        <v>1</v>
      </c>
      <c r="K105" s="48"/>
      <c r="L105" s="48"/>
      <c r="M105" s="48">
        <v>1</v>
      </c>
      <c r="N105" s="48"/>
    </row>
    <row r="106" spans="1:14" ht="27.75" customHeight="1">
      <c r="A106" s="76" t="s">
        <v>152</v>
      </c>
      <c r="B106" s="75" t="s">
        <v>153</v>
      </c>
      <c r="C106" s="48"/>
      <c r="D106" s="48">
        <v>1</v>
      </c>
      <c r="E106" s="48"/>
      <c r="F106" s="48"/>
      <c r="G106" s="48">
        <v>1</v>
      </c>
      <c r="H106" s="48"/>
      <c r="I106" s="48"/>
      <c r="J106" s="48">
        <v>1</v>
      </c>
      <c r="K106" s="48"/>
      <c r="L106" s="48"/>
      <c r="M106" s="48">
        <v>1</v>
      </c>
      <c r="N106" s="48"/>
    </row>
    <row r="107" spans="1:14" ht="55.5" customHeight="1">
      <c r="A107" s="73" t="s">
        <v>145</v>
      </c>
      <c r="B107" s="70" t="s">
        <v>89</v>
      </c>
      <c r="C107" s="48"/>
      <c r="D107" s="48">
        <v>2</v>
      </c>
      <c r="E107" s="48"/>
      <c r="F107" s="48"/>
      <c r="G107" s="48">
        <v>2</v>
      </c>
      <c r="H107" s="48"/>
      <c r="I107" s="48"/>
      <c r="J107" s="48">
        <v>2</v>
      </c>
      <c r="K107" s="48"/>
      <c r="L107" s="48"/>
      <c r="M107" s="48">
        <v>2</v>
      </c>
      <c r="N107" s="48"/>
    </row>
    <row r="108" spans="1:14" ht="43.5" customHeight="1">
      <c r="A108" s="71"/>
      <c r="B108" s="69" t="s">
        <v>91</v>
      </c>
      <c r="C108" s="48"/>
      <c r="D108" s="48" t="s">
        <v>149</v>
      </c>
      <c r="E108" s="48"/>
      <c r="F108" s="48"/>
      <c r="G108" s="48">
        <v>1</v>
      </c>
      <c r="H108" s="48"/>
      <c r="I108" s="48"/>
      <c r="J108" s="48">
        <v>1</v>
      </c>
      <c r="K108" s="48"/>
      <c r="L108" s="48"/>
      <c r="M108" s="48">
        <v>1</v>
      </c>
      <c r="N108" s="48"/>
    </row>
    <row r="109" spans="1:14" ht="55.5" customHeight="1">
      <c r="A109" s="71"/>
      <c r="B109" s="69" t="s">
        <v>92</v>
      </c>
      <c r="C109" s="48"/>
      <c r="D109" s="48" t="s">
        <v>149</v>
      </c>
      <c r="E109" s="48"/>
      <c r="F109" s="48"/>
      <c r="G109" s="48">
        <v>1</v>
      </c>
      <c r="H109" s="48"/>
      <c r="I109" s="48"/>
      <c r="J109" s="48">
        <v>1</v>
      </c>
      <c r="K109" s="48"/>
      <c r="L109" s="48"/>
      <c r="M109" s="48">
        <v>1</v>
      </c>
      <c r="N109" s="48"/>
    </row>
    <row r="110" spans="1:14" ht="58.5" customHeight="1">
      <c r="A110" s="71"/>
      <c r="B110" s="69" t="s">
        <v>184</v>
      </c>
      <c r="C110" s="48"/>
      <c r="D110" s="48" t="s">
        <v>149</v>
      </c>
      <c r="E110" s="48"/>
      <c r="F110" s="48"/>
      <c r="G110" s="48">
        <v>1</v>
      </c>
      <c r="H110" s="48"/>
      <c r="I110" s="48"/>
      <c r="J110" s="48">
        <v>1</v>
      </c>
      <c r="K110" s="48"/>
      <c r="L110" s="48"/>
      <c r="M110" s="48">
        <v>1</v>
      </c>
      <c r="N110" s="48"/>
    </row>
    <row r="111" spans="1:14" ht="6" customHeight="1">
      <c r="A111" s="44"/>
      <c r="B111" s="5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</row>
    <row r="112" spans="1:14">
      <c r="A112" s="169" t="s">
        <v>37</v>
      </c>
      <c r="B112" s="170"/>
      <c r="C112" s="48"/>
      <c r="D112" s="48">
        <v>3</v>
      </c>
      <c r="E112" s="48"/>
      <c r="F112" s="48"/>
      <c r="G112" s="48">
        <v>3</v>
      </c>
      <c r="H112" s="48"/>
      <c r="I112" s="48"/>
      <c r="J112" s="48">
        <v>3</v>
      </c>
      <c r="K112" s="48"/>
      <c r="L112" s="48"/>
      <c r="M112" s="48">
        <v>3</v>
      </c>
      <c r="N112" s="48"/>
    </row>
    <row r="113" spans="1:22" ht="3.75" customHeight="1">
      <c r="J113" s="13"/>
      <c r="N113" s="13"/>
    </row>
    <row r="114" spans="1:22" s="33" customFormat="1" hidden="1">
      <c r="A114" s="171" t="s">
        <v>12</v>
      </c>
      <c r="B114" s="172"/>
      <c r="C114" s="172"/>
      <c r="D114" s="172"/>
      <c r="E114" s="172"/>
      <c r="F114" s="172"/>
      <c r="G114" s="172"/>
      <c r="H114" s="172"/>
      <c r="I114" s="172"/>
      <c r="J114" s="172"/>
      <c r="K114" s="172"/>
      <c r="L114" s="172"/>
      <c r="M114" s="172"/>
      <c r="N114" s="172"/>
    </row>
    <row r="115" spans="1:22" s="33" customFormat="1" ht="3.75" customHeight="1"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</row>
    <row r="116" spans="1:22" s="33" customFormat="1" ht="6" customHeight="1"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</row>
    <row r="117" spans="1:22" ht="25.5" customHeight="1">
      <c r="A117" s="173" t="s">
        <v>38</v>
      </c>
      <c r="B117" s="168"/>
      <c r="C117" s="167" t="s">
        <v>191</v>
      </c>
      <c r="D117" s="167"/>
      <c r="E117" s="168" t="s">
        <v>39</v>
      </c>
      <c r="F117" s="168"/>
      <c r="G117" s="174"/>
      <c r="H117" s="174"/>
      <c r="I117" s="34"/>
      <c r="J117" s="159" t="s">
        <v>187</v>
      </c>
      <c r="K117" s="159"/>
      <c r="L117" s="34"/>
      <c r="M117" s="34"/>
      <c r="N117" s="34"/>
      <c r="O117" s="14"/>
      <c r="P117" s="14"/>
      <c r="Q117" s="14"/>
      <c r="R117" s="14"/>
      <c r="S117" s="41"/>
      <c r="T117" s="41"/>
      <c r="U117" s="41"/>
      <c r="V117" s="41"/>
    </row>
    <row r="118" spans="1:22" ht="12.75" customHeight="1">
      <c r="A118" s="42"/>
      <c r="B118" s="34"/>
      <c r="C118" s="156" t="s">
        <v>50</v>
      </c>
      <c r="D118" s="156"/>
      <c r="G118" s="156" t="s">
        <v>41</v>
      </c>
      <c r="H118" s="156"/>
      <c r="J118" s="156" t="s">
        <v>42</v>
      </c>
      <c r="K118" s="156"/>
      <c r="L118" s="34"/>
      <c r="M118" s="34"/>
      <c r="N118" s="34"/>
      <c r="O118" s="14"/>
      <c r="P118" s="14"/>
      <c r="Q118" s="14"/>
      <c r="R118" s="14"/>
      <c r="S118" s="41"/>
      <c r="T118" s="41"/>
      <c r="U118" s="41"/>
      <c r="V118" s="41"/>
    </row>
    <row r="119" spans="1:22" ht="4.5" customHeight="1">
      <c r="A119" s="42"/>
      <c r="B119" s="34"/>
      <c r="C119" s="50"/>
      <c r="D119" s="50"/>
      <c r="G119" s="50"/>
      <c r="H119" s="50"/>
      <c r="J119" s="50"/>
      <c r="K119" s="50"/>
      <c r="L119" s="34"/>
      <c r="M119" s="34"/>
      <c r="N119" s="34"/>
      <c r="O119" s="14"/>
      <c r="P119" s="14"/>
      <c r="Q119" s="14"/>
      <c r="R119" s="14"/>
      <c r="S119" s="41"/>
      <c r="T119" s="41"/>
      <c r="U119" s="41"/>
      <c r="V119" s="41"/>
    </row>
    <row r="120" spans="1:22" ht="5.25" customHeight="1">
      <c r="A120" s="42"/>
      <c r="B120" s="34"/>
      <c r="C120" s="50"/>
      <c r="D120" s="50"/>
      <c r="G120" s="50"/>
      <c r="H120" s="50"/>
      <c r="J120" s="50"/>
      <c r="K120" s="50"/>
      <c r="L120" s="34"/>
      <c r="M120" s="34"/>
      <c r="N120" s="34"/>
      <c r="O120" s="14"/>
      <c r="P120" s="14"/>
      <c r="Q120" s="14"/>
      <c r="R120" s="14"/>
      <c r="S120" s="41"/>
      <c r="T120" s="41"/>
      <c r="U120" s="41"/>
      <c r="V120" s="41"/>
    </row>
    <row r="121" spans="1:22">
      <c r="A121" s="165" t="s">
        <v>43</v>
      </c>
      <c r="B121" s="166"/>
      <c r="C121" s="167" t="s">
        <v>191</v>
      </c>
      <c r="D121" s="167"/>
      <c r="E121" s="168" t="s">
        <v>39</v>
      </c>
      <c r="F121" s="168"/>
      <c r="G121" s="168" t="s">
        <v>40</v>
      </c>
      <c r="H121" s="168"/>
      <c r="I121" s="34"/>
      <c r="J121" s="160" t="s">
        <v>186</v>
      </c>
      <c r="K121" s="160"/>
      <c r="L121" s="34"/>
      <c r="M121" s="34"/>
      <c r="N121" s="34"/>
      <c r="O121" s="14"/>
      <c r="P121" s="14"/>
      <c r="Q121" s="14"/>
      <c r="R121" s="14"/>
      <c r="S121" s="41"/>
      <c r="T121" s="41"/>
      <c r="U121" s="41"/>
      <c r="V121" s="41"/>
    </row>
    <row r="122" spans="1:22" ht="12.75" customHeight="1">
      <c r="A122" s="49" t="s">
        <v>74</v>
      </c>
      <c r="B122" s="49"/>
      <c r="C122" s="156" t="s">
        <v>50</v>
      </c>
      <c r="D122" s="156"/>
      <c r="G122" s="156" t="s">
        <v>41</v>
      </c>
      <c r="H122" s="156"/>
      <c r="J122" s="156" t="s">
        <v>42</v>
      </c>
      <c r="K122" s="156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</row>
    <row r="123" spans="1:22" ht="0.75" customHeight="1">
      <c r="A123" s="1" t="s">
        <v>185</v>
      </c>
    </row>
    <row r="124" spans="1:22">
      <c r="A124" s="18"/>
      <c r="B124" s="14"/>
      <c r="C124" s="14"/>
      <c r="D124" s="14"/>
      <c r="E124" s="14"/>
      <c r="F124" s="14"/>
      <c r="G124" s="14"/>
      <c r="H124" s="14"/>
      <c r="I124" s="14"/>
      <c r="J124" s="14"/>
      <c r="K124" s="15"/>
      <c r="L124" s="15"/>
      <c r="M124" s="15"/>
      <c r="N124" s="15"/>
    </row>
    <row r="125" spans="1:2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</row>
  </sheetData>
  <mergeCells count="24">
    <mergeCell ref="A121:B121"/>
    <mergeCell ref="C121:D121"/>
    <mergeCell ref="E121:F121"/>
    <mergeCell ref="G121:H121"/>
    <mergeCell ref="A112:B112"/>
    <mergeCell ref="A114:N114"/>
    <mergeCell ref="A117:B117"/>
    <mergeCell ref="C117:D117"/>
    <mergeCell ref="E117:F117"/>
    <mergeCell ref="G117:H117"/>
    <mergeCell ref="J118:K118"/>
    <mergeCell ref="A2:N2"/>
    <mergeCell ref="A6:A8"/>
    <mergeCell ref="B6:B8"/>
    <mergeCell ref="C6:N6"/>
    <mergeCell ref="A4:N4"/>
    <mergeCell ref="J122:K122"/>
    <mergeCell ref="C3:I3"/>
    <mergeCell ref="C122:D122"/>
    <mergeCell ref="G122:H122"/>
    <mergeCell ref="C118:D118"/>
    <mergeCell ref="G118:H118"/>
    <mergeCell ref="J117:K117"/>
    <mergeCell ref="J121:K121"/>
  </mergeCells>
  <printOptions horizontalCentered="1"/>
  <pageMargins left="0.39370078740157483" right="0.39370078740157483" top="0.59055118110236227" bottom="0.51181102362204722" header="0.15748031496062992" footer="0.35433070866141736"/>
  <pageSetup paperSize="9" scale="84" fitToHeight="0" orientation="landscape" useFirstPageNumber="1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Показатели объема гос.услуг</vt:lpstr>
      <vt:lpstr>Объемы бюдж.ассигн.без имущ.</vt:lpstr>
      <vt:lpstr>Объемы бюдж.ассигн.на содерж.им</vt:lpstr>
      <vt:lpstr>Объемы бюдж.ассигн.</vt:lpstr>
      <vt:lpstr>Колич.гос. учрежд.</vt:lpstr>
      <vt:lpstr>'Колич.гос. учрежд.'!Заголовки_для_печати</vt:lpstr>
      <vt:lpstr>'Объемы бюдж.ассигн.'!Заголовки_для_печати</vt:lpstr>
      <vt:lpstr>'Объемы бюдж.ассигн.без имущ.'!Заголовки_для_печати</vt:lpstr>
      <vt:lpstr>'Объемы бюдж.ассигн.на содерж.им'!Заголовки_для_печати</vt:lpstr>
      <vt:lpstr>'Показатели объема гос.услуг'!Заголовки_для_печати</vt:lpstr>
      <vt:lpstr>'Колич.гос. учрежд.'!Область_печати</vt:lpstr>
      <vt:lpstr>'Объемы бюдж.ассигн.'!Область_печати</vt:lpstr>
      <vt:lpstr>'Объемы бюдж.ассигн.без имущ.'!Область_печати</vt:lpstr>
      <vt:lpstr>'Объемы бюдж.ассигн.на содерж.им'!Область_печати</vt:lpstr>
      <vt:lpstr>'Показатели объема гос.услуг'!Область_печати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Согрин Александр Викторович</dc:creator>
  <cp:lastModifiedBy>minfin user</cp:lastModifiedBy>
  <cp:lastPrinted>2018-10-14T10:00:28Z</cp:lastPrinted>
  <dcterms:created xsi:type="dcterms:W3CDTF">2017-07-05T15:40:48Z</dcterms:created>
  <dcterms:modified xsi:type="dcterms:W3CDTF">2018-10-14T10:00:32Z</dcterms:modified>
</cp:coreProperties>
</file>