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Table1!$4:$8</definedName>
  </definedNames>
  <calcPr calcId="125725"/>
</workbook>
</file>

<file path=xl/calcChain.xml><?xml version="1.0" encoding="utf-8"?>
<calcChain xmlns="http://schemas.openxmlformats.org/spreadsheetml/2006/main">
  <c r="N34" i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9"/>
  <c r="H34"/>
  <c r="J34"/>
  <c r="L34"/>
  <c r="G34"/>
  <c r="M34" l="1"/>
  <c r="E9"/>
  <c r="K9" l="1"/>
  <c r="I9"/>
  <c r="F9"/>
  <c r="B34" l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I30" l="1"/>
  <c r="K30"/>
  <c r="I26"/>
  <c r="K26"/>
  <c r="I22"/>
  <c r="K22"/>
  <c r="I18"/>
  <c r="K18"/>
  <c r="I14"/>
  <c r="K14"/>
  <c r="I10"/>
  <c r="K10"/>
  <c r="I29"/>
  <c r="K29"/>
  <c r="I25"/>
  <c r="K25"/>
  <c r="I21"/>
  <c r="K21"/>
  <c r="I17"/>
  <c r="K17"/>
  <c r="I13"/>
  <c r="K13"/>
  <c r="I32"/>
  <c r="K32"/>
  <c r="I28"/>
  <c r="K28"/>
  <c r="I24"/>
  <c r="K24"/>
  <c r="I20"/>
  <c r="K20"/>
  <c r="I16"/>
  <c r="K16"/>
  <c r="I12"/>
  <c r="K12"/>
  <c r="K31"/>
  <c r="I31"/>
  <c r="K27"/>
  <c r="I27"/>
  <c r="K23"/>
  <c r="I23"/>
  <c r="K19"/>
  <c r="I19"/>
  <c r="K15"/>
  <c r="I15"/>
  <c r="K11"/>
  <c r="I11"/>
  <c r="F10"/>
  <c r="F11"/>
  <c r="F30"/>
  <c r="F26"/>
  <c r="F22"/>
  <c r="F18"/>
  <c r="F14"/>
  <c r="F31"/>
  <c r="F27"/>
  <c r="F23"/>
  <c r="F19"/>
  <c r="F15"/>
  <c r="F32"/>
  <c r="F28"/>
  <c r="F24"/>
  <c r="F20"/>
  <c r="F16"/>
  <c r="F12"/>
  <c r="F29"/>
  <c r="F25"/>
  <c r="F21"/>
  <c r="F17"/>
  <c r="F13"/>
  <c r="E34"/>
  <c r="I34" l="1"/>
  <c r="K34"/>
  <c r="F34"/>
</calcChain>
</file>

<file path=xl/sharedStrings.xml><?xml version="1.0" encoding="utf-8"?>
<sst xmlns="http://schemas.openxmlformats.org/spreadsheetml/2006/main" count="55" uniqueCount="54">
  <si>
    <t/>
  </si>
  <si>
    <t>Наименование муниципального образования</t>
  </si>
  <si>
    <t>Расчет на 2018 год</t>
  </si>
  <si>
    <t>Индекс роста бюджетных расходов на очередной финансовый год</t>
  </si>
  <si>
    <t>ИТОГО объем субвенций на 2018 год, тыс. руб.</t>
  </si>
  <si>
    <t>Индекс роста бюджетных расходов на 1-й год планового периода</t>
  </si>
  <si>
    <t>ИТОГО объем субвенций на 2019 год, тыс. руб.</t>
  </si>
  <si>
    <t>Индекс роста бюджетных расходов на 2-й год планового периода</t>
  </si>
  <si>
    <t>ИТОГО объем субвенций на 2020 год, тыс. руб.</t>
  </si>
  <si>
    <t>1</t>
  </si>
  <si>
    <t>9</t>
  </si>
  <si>
    <t xml:space="preserve">МО "Вельский муниципальный район" </t>
  </si>
  <si>
    <t xml:space="preserve">МО "Верхнетоемский муниципальный район" </t>
  </si>
  <si>
    <t xml:space="preserve">МО "Вилегодский муниципальный район" </t>
  </si>
  <si>
    <t>МО "Виноградовский муниципальный район"</t>
  </si>
  <si>
    <t>МО "Каргопольский муниципальный район"</t>
  </si>
  <si>
    <t xml:space="preserve">МО "Коношский муниципальный район" </t>
  </si>
  <si>
    <t xml:space="preserve">МО "Котласский муниципальный район" </t>
  </si>
  <si>
    <t xml:space="preserve">МО "Красноборский р-н" </t>
  </si>
  <si>
    <t>МО "Ленский муниципальный район"</t>
  </si>
  <si>
    <t xml:space="preserve">МО "Лешуконский муниципальный район" </t>
  </si>
  <si>
    <t xml:space="preserve">МО "Мезенский район" </t>
  </si>
  <si>
    <t>МО "Няндомский муниципальный район"</t>
  </si>
  <si>
    <t xml:space="preserve">МО "Онежский р-н" </t>
  </si>
  <si>
    <t xml:space="preserve">МО "Пинежский район" </t>
  </si>
  <si>
    <t xml:space="preserve">МО "Плесецкий район" </t>
  </si>
  <si>
    <t xml:space="preserve">МО "Приморский муниципальный район" </t>
  </si>
  <si>
    <t xml:space="preserve">МО "Устьянский муниципальный район" </t>
  </si>
  <si>
    <t xml:space="preserve">МО "Холмогорский муниципальный район" </t>
  </si>
  <si>
    <t xml:space="preserve">МО "Шенкурский муниципальный район" </t>
  </si>
  <si>
    <t xml:space="preserve">МО "Г. Архангельск" </t>
  </si>
  <si>
    <t>МО "Город Северодвинск"</t>
  </si>
  <si>
    <t xml:space="preserve">МО "Котлас" </t>
  </si>
  <si>
    <t>МО "Г. Коряжма"</t>
  </si>
  <si>
    <t>Новая Земля</t>
  </si>
  <si>
    <t>Нераспределенный остаток</t>
  </si>
  <si>
    <t>ИТОГО</t>
  </si>
  <si>
    <t>Кассовые расходы за 2016 год</t>
  </si>
  <si>
    <t>Индекс роста бюджетных расходов на год, предшествующий очередному финансовому году</t>
  </si>
  <si>
    <t>5=гр2*гр.3*гр.4</t>
  </si>
  <si>
    <t>в т.ч. нераспеделенный остаток в  сумме 5 %</t>
  </si>
  <si>
    <t>6=5*0,05</t>
  </si>
  <si>
    <t>7=5-6</t>
  </si>
  <si>
    <t>10=гр.5*гр.9</t>
  </si>
  <si>
    <t>12=гр.5*гр.11</t>
  </si>
  <si>
    <t>9=7+8</t>
  </si>
  <si>
    <t>Справочно: распределение нераспределенного остатка  согласно постановлению Правительства АО от 16.10.2018 № 486-пп</t>
  </si>
  <si>
    <t>Изменения на декабрьскую сессию АОСД</t>
  </si>
  <si>
    <t>Утверждено на 2018 год</t>
  </si>
  <si>
    <t>Расчет иных межбюджетных трансфертов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типа), на 2018 год</t>
  </si>
  <si>
    <t>Сумма с учетом изменений</t>
  </si>
  <si>
    <t>тыс. рублей</t>
  </si>
  <si>
    <t>к пояснительной записке</t>
  </si>
  <si>
    <t>Приложение № 23</t>
  </si>
</sst>
</file>

<file path=xl/styles.xml><?xml version="1.0" encoding="utf-8"?>
<styleSheet xmlns="http://schemas.openxmlformats.org/spreadsheetml/2006/main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"/>
    <numFmt numFmtId="167" formatCode="0.0"/>
    <numFmt numFmtId="168" formatCode="_-* #,##0.0_р_._-;\-* #,##0.0_р_._-;_-* &quot;-&quot;??_р_._-;_-@_-"/>
    <numFmt numFmtId="169" formatCode="_-* #,##0.000_р_._-;\-* #,##0.000_р_._-;_-* &quot;-&quot;??_р_._-;_-@_-"/>
    <numFmt numFmtId="170" formatCode="#,##0.00_ ;\-#,##0.00\ "/>
    <numFmt numFmtId="171" formatCode="#,##0.0_ ;\-#,##0.0\ "/>
  </numFmts>
  <fonts count="14">
    <font>
      <sz val="10"/>
      <color rgb="FF000000"/>
      <name val="Times New Roman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165" fontId="9" fillId="0" borderId="0" applyFont="0" applyFill="0" applyBorder="0" applyAlignment="0" applyProtection="0"/>
    <xf numFmtId="0" fontId="10" fillId="0" borderId="0"/>
  </cellStyleXfs>
  <cellXfs count="44">
    <xf numFmtId="164" fontId="0" fillId="0" borderId="0" xfId="0" applyNumberFormat="1" applyFont="1" applyFill="1" applyAlignment="1">
      <alignment vertical="top" wrapText="1"/>
    </xf>
    <xf numFmtId="0" fontId="6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/>
    </xf>
    <xf numFmtId="0" fontId="6" fillId="0" borderId="2" xfId="0" applyNumberFormat="1" applyFont="1" applyFill="1" applyBorder="1" applyAlignment="1">
      <alignment horizontal="left" vertical="center" wrapText="1"/>
    </xf>
    <xf numFmtId="169" fontId="11" fillId="0" borderId="2" xfId="1" applyNumberFormat="1" applyFont="1" applyFill="1" applyBorder="1" applyAlignment="1">
      <alignment horizontal="center" vertical="center" wrapText="1"/>
    </xf>
    <xf numFmtId="168" fontId="8" fillId="2" borderId="2" xfId="1" applyNumberFormat="1" applyFont="1" applyFill="1" applyBorder="1" applyAlignment="1">
      <alignment horizontal="left" vertical="center" wrapText="1"/>
    </xf>
    <xf numFmtId="166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vertical="top" wrapText="1"/>
    </xf>
    <xf numFmtId="168" fontId="12" fillId="0" borderId="3" xfId="1" applyNumberFormat="1" applyFont="1" applyBorder="1" applyAlignment="1">
      <alignment horizontal="left"/>
    </xf>
    <xf numFmtId="165" fontId="12" fillId="0" borderId="3" xfId="1" applyNumberFormat="1" applyFont="1" applyBorder="1" applyAlignment="1">
      <alignment horizontal="left"/>
    </xf>
    <xf numFmtId="169" fontId="12" fillId="0" borderId="3" xfId="1" applyNumberFormat="1" applyFont="1" applyBorder="1" applyAlignment="1">
      <alignment horizontal="left"/>
    </xf>
    <xf numFmtId="170" fontId="0" fillId="0" borderId="0" xfId="0" applyNumberFormat="1" applyFont="1" applyFill="1" applyAlignment="1">
      <alignment vertical="top" wrapText="1"/>
    </xf>
    <xf numFmtId="0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vertical="top" wrapText="1"/>
    </xf>
    <xf numFmtId="168" fontId="11" fillId="0" borderId="2" xfId="1" applyNumberFormat="1" applyFont="1" applyFill="1" applyBorder="1" applyAlignment="1">
      <alignment horizontal="center" vertical="center" wrapText="1"/>
    </xf>
    <xf numFmtId="167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68" fontId="12" fillId="0" borderId="2" xfId="1" applyNumberFormat="1" applyFont="1" applyBorder="1" applyAlignment="1">
      <alignment horizontal="left"/>
    </xf>
    <xf numFmtId="171" fontId="11" fillId="0" borderId="2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Fill="1" applyBorder="1" applyAlignment="1">
      <alignment horizontal="right" wrapText="1"/>
    </xf>
    <xf numFmtId="164" fontId="0" fillId="0" borderId="0" xfId="0" applyNumberFormat="1" applyFill="1" applyAlignment="1">
      <alignment horizontal="left" vertical="center"/>
    </xf>
    <xf numFmtId="164" fontId="0" fillId="0" borderId="0" xfId="0" applyNumberFormat="1" applyFont="1" applyFill="1" applyAlignment="1">
      <alignment horizontal="left" vertical="center"/>
    </xf>
    <xf numFmtId="0" fontId="1" fillId="0" borderId="15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171" fontId="11" fillId="0" borderId="2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6"/>
  <sheetViews>
    <sheetView tabSelected="1" view="pageBreakPreview" zoomScaleNormal="100" zoomScaleSheetLayoutView="100" workbookViewId="0">
      <selection activeCell="N15" sqref="N15"/>
    </sheetView>
  </sheetViews>
  <sheetFormatPr defaultRowHeight="12.75"/>
  <cols>
    <col min="1" max="1" width="51.6640625" customWidth="1"/>
    <col min="2" max="2" width="18.83203125" customWidth="1"/>
    <col min="3" max="3" width="16.33203125" customWidth="1"/>
    <col min="4" max="4" width="12.33203125" customWidth="1"/>
    <col min="5" max="6" width="16.1640625" customWidth="1"/>
    <col min="7" max="7" width="18.5" customWidth="1"/>
    <col min="8" max="8" width="9.6640625" hidden="1" customWidth="1"/>
    <col min="9" max="9" width="17.5" hidden="1" customWidth="1"/>
    <col min="10" max="10" width="12.33203125" hidden="1" customWidth="1"/>
    <col min="11" max="11" width="17" hidden="1" customWidth="1"/>
    <col min="12" max="12" width="16.6640625" customWidth="1"/>
    <col min="13" max="13" width="17" customWidth="1"/>
    <col min="14" max="14" width="24" customWidth="1"/>
    <col min="17" max="22" width="19.33203125" customWidth="1"/>
    <col min="24" max="24" width="11.83203125" bestFit="1" customWidth="1"/>
  </cols>
  <sheetData>
    <row r="1" spans="1:24">
      <c r="A1" t="s">
        <v>0</v>
      </c>
      <c r="M1" s="32" t="s">
        <v>53</v>
      </c>
      <c r="N1" s="33"/>
    </row>
    <row r="2" spans="1:24">
      <c r="M2" s="32" t="s">
        <v>52</v>
      </c>
      <c r="N2" s="33"/>
    </row>
    <row r="4" spans="1:24" ht="49.5" customHeight="1">
      <c r="A4" s="42" t="s">
        <v>49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24" ht="12.75" customHeight="1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0"/>
      <c r="M5" s="30"/>
      <c r="N5" s="31" t="s">
        <v>51</v>
      </c>
    </row>
    <row r="6" spans="1:24" ht="29.65" hidden="1" customHeight="1">
      <c r="A6" s="35" t="s">
        <v>1</v>
      </c>
      <c r="B6" s="37" t="s">
        <v>37</v>
      </c>
      <c r="C6" s="39" t="s">
        <v>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</row>
    <row r="7" spans="1:24" ht="93.75" customHeight="1">
      <c r="A7" s="36"/>
      <c r="B7" s="38"/>
      <c r="C7" s="28" t="s">
        <v>38</v>
      </c>
      <c r="D7" s="28" t="s">
        <v>3</v>
      </c>
      <c r="E7" s="29" t="s">
        <v>4</v>
      </c>
      <c r="F7" s="20" t="s">
        <v>40</v>
      </c>
      <c r="G7" s="20" t="s">
        <v>48</v>
      </c>
      <c r="H7" s="21" t="s">
        <v>5</v>
      </c>
      <c r="I7" s="22" t="s">
        <v>6</v>
      </c>
      <c r="J7" s="21" t="s">
        <v>7</v>
      </c>
      <c r="K7" s="22" t="s">
        <v>8</v>
      </c>
      <c r="L7" s="23" t="s">
        <v>47</v>
      </c>
      <c r="M7" s="20" t="s">
        <v>50</v>
      </c>
      <c r="N7" s="24" t="s">
        <v>46</v>
      </c>
    </row>
    <row r="8" spans="1:24" ht="24.2" customHeight="1">
      <c r="A8" s="25" t="s">
        <v>9</v>
      </c>
      <c r="B8" s="25">
        <v>2</v>
      </c>
      <c r="C8" s="25">
        <v>3</v>
      </c>
      <c r="D8" s="25">
        <v>4</v>
      </c>
      <c r="E8" s="25" t="s">
        <v>39</v>
      </c>
      <c r="F8" s="26" t="s">
        <v>41</v>
      </c>
      <c r="G8" s="27" t="s">
        <v>42</v>
      </c>
      <c r="H8" s="27" t="s">
        <v>10</v>
      </c>
      <c r="I8" s="27" t="s">
        <v>43</v>
      </c>
      <c r="J8" s="27">
        <v>11</v>
      </c>
      <c r="K8" s="27" t="s">
        <v>44</v>
      </c>
      <c r="L8" s="27">
        <v>8</v>
      </c>
      <c r="M8" s="27" t="s">
        <v>45</v>
      </c>
      <c r="N8" s="27">
        <v>10</v>
      </c>
    </row>
    <row r="9" spans="1:24" ht="24.2" customHeight="1">
      <c r="A9" s="1" t="s">
        <v>11</v>
      </c>
      <c r="B9" s="5">
        <v>24268.99855</v>
      </c>
      <c r="C9" s="4">
        <v>1.075583</v>
      </c>
      <c r="D9" s="6">
        <v>1.04</v>
      </c>
      <c r="E9" s="7">
        <f>ROUND(B9*C9*D9,1)</f>
        <v>27147.5</v>
      </c>
      <c r="F9" s="13">
        <f>ROUND(E9*0.05,1)</f>
        <v>1357.4</v>
      </c>
      <c r="G9" s="15">
        <v>25925.8</v>
      </c>
      <c r="H9" s="16">
        <v>1</v>
      </c>
      <c r="I9" s="17">
        <f>E9*H9</f>
        <v>27147.5</v>
      </c>
      <c r="J9" s="16">
        <v>1</v>
      </c>
      <c r="K9" s="17">
        <f>E9*J9</f>
        <v>27147.5</v>
      </c>
      <c r="L9" s="19">
        <v>900</v>
      </c>
      <c r="M9" s="19">
        <f>G9+L9</f>
        <v>26825.8</v>
      </c>
      <c r="N9" s="43">
        <v>1074</v>
      </c>
      <c r="Q9" s="12"/>
      <c r="R9" s="12"/>
      <c r="S9" s="12"/>
      <c r="T9" s="12"/>
      <c r="U9" s="12"/>
      <c r="V9" s="12"/>
      <c r="X9" s="12"/>
    </row>
    <row r="10" spans="1:24" ht="24.2" customHeight="1">
      <c r="A10" s="1" t="s">
        <v>12</v>
      </c>
      <c r="B10" s="5">
        <v>18753.599999999999</v>
      </c>
      <c r="C10" s="4">
        <v>1.075583</v>
      </c>
      <c r="D10" s="6">
        <v>1.04</v>
      </c>
      <c r="E10" s="7">
        <f t="shared" ref="E10:E32" si="0">ROUND(B10*C10*D10,1)</f>
        <v>20977.9</v>
      </c>
      <c r="F10" s="13">
        <f t="shared" ref="F10:F32" si="1">ROUND(E10*0.05,1)</f>
        <v>1048.9000000000001</v>
      </c>
      <c r="G10" s="15">
        <v>20189.099999999999</v>
      </c>
      <c r="H10" s="16">
        <v>1</v>
      </c>
      <c r="I10" s="17">
        <f t="shared" ref="I10:I32" si="2">E10*H10</f>
        <v>20977.9</v>
      </c>
      <c r="J10" s="16">
        <v>1</v>
      </c>
      <c r="K10" s="17">
        <f t="shared" ref="K10:K32" si="3">E10*J10</f>
        <v>20977.9</v>
      </c>
      <c r="L10" s="19"/>
      <c r="M10" s="19">
        <f t="shared" ref="M10:M33" si="4">G10+L10</f>
        <v>20189.099999999999</v>
      </c>
      <c r="N10" s="43">
        <v>2058.1</v>
      </c>
      <c r="Q10" s="12"/>
      <c r="R10" s="12"/>
      <c r="S10" s="12"/>
      <c r="T10" s="12"/>
      <c r="U10" s="12"/>
      <c r="V10" s="12"/>
      <c r="X10" s="12"/>
    </row>
    <row r="11" spans="1:24" ht="24.2" customHeight="1">
      <c r="A11" s="1" t="s">
        <v>13</v>
      </c>
      <c r="B11" s="5">
        <v>16000</v>
      </c>
      <c r="C11" s="4">
        <v>1.075583</v>
      </c>
      <c r="D11" s="6">
        <v>1.04</v>
      </c>
      <c r="E11" s="7">
        <f t="shared" si="0"/>
        <v>17897.7</v>
      </c>
      <c r="F11" s="13">
        <f t="shared" si="1"/>
        <v>894.9</v>
      </c>
      <c r="G11" s="15">
        <v>17002.8</v>
      </c>
      <c r="H11" s="16">
        <v>1</v>
      </c>
      <c r="I11" s="17">
        <f t="shared" si="2"/>
        <v>17897.7</v>
      </c>
      <c r="J11" s="16">
        <v>1</v>
      </c>
      <c r="K11" s="17">
        <f t="shared" si="3"/>
        <v>17897.7</v>
      </c>
      <c r="L11" s="19">
        <v>1275</v>
      </c>
      <c r="M11" s="19">
        <f t="shared" si="4"/>
        <v>18277.8</v>
      </c>
      <c r="N11" s="43"/>
      <c r="Q11" s="12"/>
      <c r="R11" s="12"/>
      <c r="S11" s="12"/>
      <c r="T11" s="12"/>
      <c r="U11" s="12"/>
      <c r="V11" s="12"/>
      <c r="X11" s="12"/>
    </row>
    <row r="12" spans="1:24" ht="24.2" customHeight="1">
      <c r="A12" s="1" t="s">
        <v>14</v>
      </c>
      <c r="B12" s="5">
        <v>22642.9</v>
      </c>
      <c r="C12" s="4">
        <v>1.075583</v>
      </c>
      <c r="D12" s="6">
        <v>1.04</v>
      </c>
      <c r="E12" s="7">
        <f t="shared" si="0"/>
        <v>25328.5</v>
      </c>
      <c r="F12" s="13">
        <f t="shared" si="1"/>
        <v>1266.4000000000001</v>
      </c>
      <c r="G12" s="15">
        <v>24267.699999999997</v>
      </c>
      <c r="H12" s="16">
        <v>1</v>
      </c>
      <c r="I12" s="17">
        <f t="shared" si="2"/>
        <v>25328.5</v>
      </c>
      <c r="J12" s="16">
        <v>1</v>
      </c>
      <c r="K12" s="17">
        <f t="shared" si="3"/>
        <v>25328.5</v>
      </c>
      <c r="L12" s="19">
        <v>2800</v>
      </c>
      <c r="M12" s="19">
        <f t="shared" si="4"/>
        <v>27067.699999999997</v>
      </c>
      <c r="N12" s="43">
        <v>1627</v>
      </c>
      <c r="Q12" s="12"/>
      <c r="R12" s="12"/>
      <c r="S12" s="12"/>
      <c r="T12" s="12"/>
      <c r="U12" s="12"/>
      <c r="V12" s="12"/>
      <c r="X12" s="12"/>
    </row>
    <row r="13" spans="1:24" ht="24.2" customHeight="1">
      <c r="A13" s="1" t="s">
        <v>15</v>
      </c>
      <c r="B13" s="5">
        <v>8700</v>
      </c>
      <c r="C13" s="4">
        <v>1.075583</v>
      </c>
      <c r="D13" s="6">
        <v>1.04</v>
      </c>
      <c r="E13" s="7">
        <f t="shared" si="0"/>
        <v>9731.9</v>
      </c>
      <c r="F13" s="13">
        <f t="shared" si="1"/>
        <v>486.6</v>
      </c>
      <c r="G13" s="15">
        <v>9335.5999999999985</v>
      </c>
      <c r="H13" s="16">
        <v>1</v>
      </c>
      <c r="I13" s="17">
        <f t="shared" si="2"/>
        <v>9731.9</v>
      </c>
      <c r="J13" s="16">
        <v>1</v>
      </c>
      <c r="K13" s="17">
        <f t="shared" si="3"/>
        <v>9731.9</v>
      </c>
      <c r="L13" s="19"/>
      <c r="M13" s="19">
        <f t="shared" si="4"/>
        <v>9335.5999999999985</v>
      </c>
      <c r="N13" s="43">
        <v>714.4</v>
      </c>
      <c r="Q13" s="12"/>
      <c r="R13" s="12"/>
      <c r="S13" s="12"/>
      <c r="T13" s="12"/>
      <c r="U13" s="12"/>
      <c r="V13" s="12"/>
      <c r="X13" s="12"/>
    </row>
    <row r="14" spans="1:24" ht="24.2" customHeight="1">
      <c r="A14" s="1" t="s">
        <v>16</v>
      </c>
      <c r="B14" s="5">
        <v>22010.3</v>
      </c>
      <c r="C14" s="4">
        <v>1.075583</v>
      </c>
      <c r="D14" s="6">
        <v>1.04</v>
      </c>
      <c r="E14" s="7">
        <f t="shared" si="0"/>
        <v>24620.9</v>
      </c>
      <c r="F14" s="13">
        <f t="shared" si="1"/>
        <v>1231</v>
      </c>
      <c r="G14" s="15">
        <v>23979</v>
      </c>
      <c r="H14" s="16">
        <v>1</v>
      </c>
      <c r="I14" s="17">
        <f t="shared" si="2"/>
        <v>24620.9</v>
      </c>
      <c r="J14" s="16">
        <v>1</v>
      </c>
      <c r="K14" s="17">
        <f t="shared" si="3"/>
        <v>24620.9</v>
      </c>
      <c r="L14" s="19"/>
      <c r="M14" s="19">
        <f t="shared" si="4"/>
        <v>23979</v>
      </c>
      <c r="N14" s="43">
        <v>4662.1000000000004</v>
      </c>
      <c r="Q14" s="12"/>
      <c r="R14" s="12"/>
      <c r="S14" s="12"/>
      <c r="T14" s="12"/>
      <c r="U14" s="12"/>
      <c r="V14" s="12"/>
      <c r="X14" s="12"/>
    </row>
    <row r="15" spans="1:24" ht="24.2" customHeight="1">
      <c r="A15" s="1" t="s">
        <v>17</v>
      </c>
      <c r="B15" s="5">
        <v>16948.704510000003</v>
      </c>
      <c r="C15" s="4">
        <v>1.075583</v>
      </c>
      <c r="D15" s="6">
        <v>1.04</v>
      </c>
      <c r="E15" s="7">
        <f t="shared" si="0"/>
        <v>18958.900000000001</v>
      </c>
      <c r="F15" s="13">
        <f t="shared" si="1"/>
        <v>947.9</v>
      </c>
      <c r="G15" s="15">
        <v>17642</v>
      </c>
      <c r="H15" s="16">
        <v>1</v>
      </c>
      <c r="I15" s="17">
        <f t="shared" si="2"/>
        <v>18958.900000000001</v>
      </c>
      <c r="J15" s="16">
        <v>1</v>
      </c>
      <c r="K15" s="17">
        <f t="shared" si="3"/>
        <v>18958.900000000001</v>
      </c>
      <c r="L15" s="19">
        <v>605</v>
      </c>
      <c r="M15" s="19">
        <f t="shared" si="4"/>
        <v>18247</v>
      </c>
      <c r="N15" s="43"/>
      <c r="Q15" s="12"/>
      <c r="R15" s="12"/>
      <c r="S15" s="12"/>
      <c r="T15" s="12"/>
      <c r="U15" s="12"/>
      <c r="V15" s="12"/>
      <c r="X15" s="12"/>
    </row>
    <row r="16" spans="1:24" ht="24.2" customHeight="1">
      <c r="A16" s="1" t="s">
        <v>18</v>
      </c>
      <c r="B16" s="5">
        <v>17685.7</v>
      </c>
      <c r="C16" s="4">
        <v>1.075583</v>
      </c>
      <c r="D16" s="6">
        <v>1.04</v>
      </c>
      <c r="E16" s="7">
        <f t="shared" si="0"/>
        <v>19783.3</v>
      </c>
      <c r="F16" s="13">
        <f t="shared" si="1"/>
        <v>989.2</v>
      </c>
      <c r="G16" s="15">
        <v>19004.8</v>
      </c>
      <c r="H16" s="16">
        <v>1</v>
      </c>
      <c r="I16" s="17">
        <f t="shared" si="2"/>
        <v>19783.3</v>
      </c>
      <c r="J16" s="16">
        <v>1</v>
      </c>
      <c r="K16" s="17">
        <f t="shared" si="3"/>
        <v>19783.3</v>
      </c>
      <c r="L16" s="19">
        <v>320</v>
      </c>
      <c r="M16" s="19">
        <f t="shared" si="4"/>
        <v>19324.8</v>
      </c>
      <c r="N16" s="43">
        <v>1667.9</v>
      </c>
      <c r="Q16" s="12"/>
      <c r="R16" s="12"/>
      <c r="S16" s="12"/>
      <c r="T16" s="12"/>
      <c r="U16" s="12"/>
      <c r="V16" s="12"/>
      <c r="X16" s="12"/>
    </row>
    <row r="17" spans="1:24" ht="24.2" customHeight="1">
      <c r="A17" s="1" t="s">
        <v>19</v>
      </c>
      <c r="B17" s="5">
        <v>15900</v>
      </c>
      <c r="C17" s="4">
        <v>1.075583</v>
      </c>
      <c r="D17" s="6">
        <v>1.04</v>
      </c>
      <c r="E17" s="7">
        <f t="shared" si="0"/>
        <v>17785.8</v>
      </c>
      <c r="F17" s="13">
        <f t="shared" si="1"/>
        <v>889.3</v>
      </c>
      <c r="G17" s="15">
        <v>17247.3</v>
      </c>
      <c r="H17" s="16">
        <v>1</v>
      </c>
      <c r="I17" s="17">
        <f t="shared" si="2"/>
        <v>17785.8</v>
      </c>
      <c r="J17" s="16">
        <v>1</v>
      </c>
      <c r="K17" s="17">
        <f t="shared" si="3"/>
        <v>17785.8</v>
      </c>
      <c r="L17" s="19"/>
      <c r="M17" s="19">
        <f t="shared" si="4"/>
        <v>17247.3</v>
      </c>
      <c r="N17" s="43">
        <v>2776.6</v>
      </c>
      <c r="Q17" s="12"/>
      <c r="R17" s="12"/>
      <c r="S17" s="12"/>
      <c r="T17" s="12"/>
      <c r="U17" s="12"/>
      <c r="V17" s="12"/>
      <c r="X17" s="12"/>
    </row>
    <row r="18" spans="1:24" ht="24.2" customHeight="1">
      <c r="A18" s="1" t="s">
        <v>20</v>
      </c>
      <c r="B18" s="5">
        <v>11100.4</v>
      </c>
      <c r="C18" s="4">
        <v>1.075583</v>
      </c>
      <c r="D18" s="6">
        <v>1.04</v>
      </c>
      <c r="E18" s="7">
        <f t="shared" si="0"/>
        <v>12417</v>
      </c>
      <c r="F18" s="13">
        <f t="shared" si="1"/>
        <v>620.9</v>
      </c>
      <c r="G18" s="15">
        <v>11897.5</v>
      </c>
      <c r="H18" s="16">
        <v>1</v>
      </c>
      <c r="I18" s="17">
        <f t="shared" si="2"/>
        <v>12417</v>
      </c>
      <c r="J18" s="16">
        <v>1</v>
      </c>
      <c r="K18" s="17">
        <f t="shared" si="3"/>
        <v>12417</v>
      </c>
      <c r="L18" s="19"/>
      <c r="M18" s="19">
        <f t="shared" si="4"/>
        <v>11897.5</v>
      </c>
      <c r="N18" s="43">
        <v>802.5</v>
      </c>
      <c r="Q18" s="12"/>
      <c r="R18" s="12"/>
      <c r="S18" s="12"/>
      <c r="T18" s="12"/>
      <c r="U18" s="12"/>
      <c r="V18" s="12"/>
      <c r="X18" s="12"/>
    </row>
    <row r="19" spans="1:24" ht="24.2" customHeight="1">
      <c r="A19" s="1" t="s">
        <v>21</v>
      </c>
      <c r="B19" s="5">
        <v>9360.6441500000001</v>
      </c>
      <c r="C19" s="4">
        <v>1.075583</v>
      </c>
      <c r="D19" s="6">
        <v>1.04</v>
      </c>
      <c r="E19" s="7">
        <f t="shared" si="0"/>
        <v>10470.9</v>
      </c>
      <c r="F19" s="13">
        <f t="shared" si="1"/>
        <v>523.5</v>
      </c>
      <c r="G19" s="15">
        <v>9817.4</v>
      </c>
      <c r="H19" s="16">
        <v>1</v>
      </c>
      <c r="I19" s="17">
        <f t="shared" si="2"/>
        <v>10470.9</v>
      </c>
      <c r="J19" s="16">
        <v>1</v>
      </c>
      <c r="K19" s="17">
        <f t="shared" si="3"/>
        <v>10470.9</v>
      </c>
      <c r="L19" s="19"/>
      <c r="M19" s="19">
        <f t="shared" si="4"/>
        <v>9817.4</v>
      </c>
      <c r="N19" s="43"/>
      <c r="Q19" s="12"/>
      <c r="R19" s="12"/>
      <c r="S19" s="12"/>
      <c r="T19" s="12"/>
      <c r="U19" s="12"/>
      <c r="V19" s="12"/>
      <c r="X19" s="12"/>
    </row>
    <row r="20" spans="1:24" ht="24.2" customHeight="1">
      <c r="A20" s="1" t="s">
        <v>22</v>
      </c>
      <c r="B20" s="5">
        <v>5105.4359999999997</v>
      </c>
      <c r="C20" s="4">
        <v>1.075583</v>
      </c>
      <c r="D20" s="6">
        <v>1.04</v>
      </c>
      <c r="E20" s="7">
        <f t="shared" si="0"/>
        <v>5711</v>
      </c>
      <c r="F20" s="13">
        <f t="shared" si="1"/>
        <v>285.60000000000002</v>
      </c>
      <c r="G20" s="15">
        <v>5463.9</v>
      </c>
      <c r="H20" s="16">
        <v>1</v>
      </c>
      <c r="I20" s="17">
        <f t="shared" si="2"/>
        <v>5711</v>
      </c>
      <c r="J20" s="16">
        <v>1</v>
      </c>
      <c r="K20" s="17">
        <f t="shared" si="3"/>
        <v>5711</v>
      </c>
      <c r="L20" s="19"/>
      <c r="M20" s="19">
        <f t="shared" si="4"/>
        <v>5463.9</v>
      </c>
      <c r="N20" s="43">
        <v>305.10000000000002</v>
      </c>
      <c r="Q20" s="12"/>
      <c r="R20" s="12"/>
      <c r="S20" s="12"/>
      <c r="T20" s="12"/>
      <c r="U20" s="12"/>
      <c r="V20" s="12"/>
      <c r="X20" s="12"/>
    </row>
    <row r="21" spans="1:24" ht="24.2" customHeight="1">
      <c r="A21" s="1" t="s">
        <v>23</v>
      </c>
      <c r="B21" s="5">
        <v>10990.8</v>
      </c>
      <c r="C21" s="4">
        <v>1.075583</v>
      </c>
      <c r="D21" s="6">
        <v>1.04</v>
      </c>
      <c r="E21" s="7">
        <f t="shared" si="0"/>
        <v>12294.4</v>
      </c>
      <c r="F21" s="13">
        <f t="shared" si="1"/>
        <v>614.70000000000005</v>
      </c>
      <c r="G21" s="15">
        <v>11587.099999999999</v>
      </c>
      <c r="H21" s="16">
        <v>1</v>
      </c>
      <c r="I21" s="17">
        <f t="shared" si="2"/>
        <v>12294.4</v>
      </c>
      <c r="J21" s="16">
        <v>1</v>
      </c>
      <c r="K21" s="17">
        <f t="shared" si="3"/>
        <v>12294.4</v>
      </c>
      <c r="L21" s="19"/>
      <c r="M21" s="19">
        <f t="shared" si="4"/>
        <v>11587.099999999999</v>
      </c>
      <c r="N21" s="43"/>
      <c r="Q21" s="12"/>
      <c r="R21" s="12"/>
      <c r="S21" s="12"/>
      <c r="T21" s="12"/>
      <c r="U21" s="12"/>
      <c r="V21" s="12"/>
      <c r="X21" s="12"/>
    </row>
    <row r="22" spans="1:24" ht="24.2" customHeight="1">
      <c r="A22" s="1" t="s">
        <v>24</v>
      </c>
      <c r="B22" s="5">
        <v>43284.824479999996</v>
      </c>
      <c r="C22" s="4">
        <v>1.075583</v>
      </c>
      <c r="D22" s="6">
        <v>1.04</v>
      </c>
      <c r="E22" s="7">
        <f t="shared" si="0"/>
        <v>48418.7</v>
      </c>
      <c r="F22" s="13">
        <f t="shared" si="1"/>
        <v>2420.9</v>
      </c>
      <c r="G22" s="15">
        <v>46099.399999999994</v>
      </c>
      <c r="H22" s="16">
        <v>1</v>
      </c>
      <c r="I22" s="17">
        <f t="shared" si="2"/>
        <v>48418.7</v>
      </c>
      <c r="J22" s="16">
        <v>1</v>
      </c>
      <c r="K22" s="17">
        <f t="shared" si="3"/>
        <v>48418.7</v>
      </c>
      <c r="L22" s="19"/>
      <c r="M22" s="19">
        <f t="shared" si="4"/>
        <v>46099.399999999994</v>
      </c>
      <c r="N22" s="43">
        <v>804.2</v>
      </c>
      <c r="Q22" s="12"/>
      <c r="R22" s="12"/>
      <c r="S22" s="12"/>
      <c r="T22" s="12"/>
      <c r="U22" s="12"/>
      <c r="V22" s="12"/>
      <c r="X22" s="12"/>
    </row>
    <row r="23" spans="1:24" ht="24.2" customHeight="1">
      <c r="A23" s="1" t="s">
        <v>25</v>
      </c>
      <c r="B23" s="5">
        <v>41899.412479999999</v>
      </c>
      <c r="C23" s="4">
        <v>1.075583</v>
      </c>
      <c r="D23" s="6">
        <v>1.04</v>
      </c>
      <c r="E23" s="7">
        <f t="shared" si="0"/>
        <v>46868.9</v>
      </c>
      <c r="F23" s="13">
        <f t="shared" si="1"/>
        <v>2343.4</v>
      </c>
      <c r="G23" s="15">
        <v>45027.5</v>
      </c>
      <c r="H23" s="16">
        <v>1</v>
      </c>
      <c r="I23" s="17">
        <f t="shared" si="2"/>
        <v>46868.9</v>
      </c>
      <c r="J23" s="16">
        <v>1</v>
      </c>
      <c r="K23" s="17">
        <f t="shared" si="3"/>
        <v>46868.9</v>
      </c>
      <c r="L23" s="19"/>
      <c r="M23" s="19">
        <f t="shared" si="4"/>
        <v>45027.5</v>
      </c>
      <c r="N23" s="43">
        <v>3972.5</v>
      </c>
      <c r="Q23" s="12"/>
      <c r="R23" s="12"/>
      <c r="S23" s="12"/>
      <c r="T23" s="12"/>
      <c r="U23" s="12"/>
      <c r="V23" s="12"/>
      <c r="X23" s="12"/>
    </row>
    <row r="24" spans="1:24" ht="24.2" customHeight="1">
      <c r="A24" s="3" t="s">
        <v>26</v>
      </c>
      <c r="B24" s="5">
        <v>33400</v>
      </c>
      <c r="C24" s="4">
        <v>1.075583</v>
      </c>
      <c r="D24" s="6">
        <v>1.04</v>
      </c>
      <c r="E24" s="7">
        <f t="shared" si="0"/>
        <v>37361.5</v>
      </c>
      <c r="F24" s="13">
        <f t="shared" si="1"/>
        <v>1868.1</v>
      </c>
      <c r="G24" s="15">
        <v>35639.9</v>
      </c>
      <c r="H24" s="16">
        <v>1</v>
      </c>
      <c r="I24" s="17">
        <f t="shared" si="2"/>
        <v>37361.5</v>
      </c>
      <c r="J24" s="16">
        <v>1</v>
      </c>
      <c r="K24" s="17">
        <f t="shared" si="3"/>
        <v>37361.5</v>
      </c>
      <c r="L24" s="19"/>
      <c r="M24" s="19">
        <f t="shared" si="4"/>
        <v>35639.9</v>
      </c>
      <c r="N24" s="43">
        <v>1159.3</v>
      </c>
      <c r="Q24" s="12"/>
      <c r="R24" s="12"/>
      <c r="S24" s="12"/>
      <c r="T24" s="12"/>
      <c r="U24" s="12"/>
      <c r="V24" s="12"/>
      <c r="X24" s="12"/>
    </row>
    <row r="25" spans="1:24" ht="24.2" customHeight="1">
      <c r="A25" s="3" t="s">
        <v>27</v>
      </c>
      <c r="B25" s="5">
        <v>45000</v>
      </c>
      <c r="C25" s="4">
        <v>1.075583</v>
      </c>
      <c r="D25" s="6">
        <v>1.04</v>
      </c>
      <c r="E25" s="7">
        <f t="shared" si="0"/>
        <v>50337.3</v>
      </c>
      <c r="F25" s="13">
        <f t="shared" si="1"/>
        <v>2516.9</v>
      </c>
      <c r="G25" s="15">
        <v>47820.4</v>
      </c>
      <c r="H25" s="16">
        <v>1</v>
      </c>
      <c r="I25" s="17">
        <f t="shared" si="2"/>
        <v>50337.3</v>
      </c>
      <c r="J25" s="16">
        <v>1</v>
      </c>
      <c r="K25" s="17">
        <f t="shared" si="3"/>
        <v>50337.3</v>
      </c>
      <c r="L25" s="19"/>
      <c r="M25" s="19">
        <f t="shared" si="4"/>
        <v>47820.4</v>
      </c>
      <c r="N25" s="43"/>
      <c r="Q25" s="12"/>
      <c r="R25" s="12"/>
      <c r="S25" s="12"/>
      <c r="T25" s="12"/>
      <c r="U25" s="12"/>
      <c r="V25" s="12"/>
      <c r="X25" s="12"/>
    </row>
    <row r="26" spans="1:24" ht="24.2" customHeight="1">
      <c r="A26" s="1" t="s">
        <v>28</v>
      </c>
      <c r="B26" s="5">
        <v>32667.59</v>
      </c>
      <c r="C26" s="4">
        <v>1.075583</v>
      </c>
      <c r="D26" s="6">
        <v>1.04</v>
      </c>
      <c r="E26" s="7">
        <f t="shared" si="0"/>
        <v>36542.199999999997</v>
      </c>
      <c r="F26" s="13">
        <f t="shared" si="1"/>
        <v>1827.1</v>
      </c>
      <c r="G26" s="15">
        <v>34961.9</v>
      </c>
      <c r="H26" s="16">
        <v>1</v>
      </c>
      <c r="I26" s="17">
        <f t="shared" si="2"/>
        <v>36542.199999999997</v>
      </c>
      <c r="J26" s="16">
        <v>1</v>
      </c>
      <c r="K26" s="17">
        <f t="shared" si="3"/>
        <v>36542.199999999997</v>
      </c>
      <c r="L26" s="19">
        <v>291</v>
      </c>
      <c r="M26" s="19">
        <f t="shared" si="4"/>
        <v>35252.9</v>
      </c>
      <c r="N26" s="43">
        <v>1953.2</v>
      </c>
      <c r="Q26" s="12"/>
      <c r="R26" s="12"/>
      <c r="S26" s="12"/>
      <c r="T26" s="12"/>
      <c r="U26" s="12"/>
      <c r="V26" s="12"/>
      <c r="X26" s="12"/>
    </row>
    <row r="27" spans="1:24" ht="35.25" customHeight="1">
      <c r="A27" s="1" t="s">
        <v>29</v>
      </c>
      <c r="B27" s="5">
        <v>8689</v>
      </c>
      <c r="C27" s="4">
        <v>1.075583</v>
      </c>
      <c r="D27" s="6">
        <v>1.04</v>
      </c>
      <c r="E27" s="7">
        <f t="shared" si="0"/>
        <v>9719.6</v>
      </c>
      <c r="F27" s="13">
        <f t="shared" si="1"/>
        <v>486</v>
      </c>
      <c r="G27" s="15">
        <v>9233.6</v>
      </c>
      <c r="H27" s="16">
        <v>1</v>
      </c>
      <c r="I27" s="17">
        <f t="shared" si="2"/>
        <v>9719.6</v>
      </c>
      <c r="J27" s="16">
        <v>1</v>
      </c>
      <c r="K27" s="17">
        <f t="shared" si="3"/>
        <v>9719.6</v>
      </c>
      <c r="L27" s="19">
        <v>-380</v>
      </c>
      <c r="M27" s="19">
        <f t="shared" si="4"/>
        <v>8853.6</v>
      </c>
      <c r="N27" s="43"/>
      <c r="Q27" s="12"/>
      <c r="R27" s="12"/>
      <c r="S27" s="12"/>
      <c r="T27" s="12"/>
      <c r="U27" s="12"/>
      <c r="V27" s="12"/>
      <c r="X27" s="12"/>
    </row>
    <row r="28" spans="1:24" ht="24" customHeight="1">
      <c r="A28" s="1" t="s">
        <v>30</v>
      </c>
      <c r="B28" s="5">
        <v>5247.5931200000005</v>
      </c>
      <c r="C28" s="4">
        <v>1.075583</v>
      </c>
      <c r="D28" s="6">
        <v>1.04</v>
      </c>
      <c r="E28" s="7">
        <f t="shared" si="0"/>
        <v>5870</v>
      </c>
      <c r="F28" s="13">
        <f t="shared" si="1"/>
        <v>293.5</v>
      </c>
      <c r="G28" s="15">
        <v>5593.3</v>
      </c>
      <c r="H28" s="16">
        <v>1</v>
      </c>
      <c r="I28" s="17">
        <f t="shared" si="2"/>
        <v>5870</v>
      </c>
      <c r="J28" s="16">
        <v>1</v>
      </c>
      <c r="K28" s="17">
        <f t="shared" si="3"/>
        <v>5870</v>
      </c>
      <c r="L28" s="19"/>
      <c r="M28" s="19">
        <f t="shared" si="4"/>
        <v>5593.3</v>
      </c>
      <c r="N28" s="43">
        <v>133.19999999999999</v>
      </c>
      <c r="Q28" s="12"/>
      <c r="R28" s="12"/>
      <c r="S28" s="12"/>
      <c r="T28" s="12"/>
      <c r="U28" s="12"/>
      <c r="V28" s="12"/>
      <c r="X28" s="12"/>
    </row>
    <row r="29" spans="1:24" ht="27.75" customHeight="1">
      <c r="A29" s="1" t="s">
        <v>31</v>
      </c>
      <c r="B29" s="5">
        <v>903.00549999999998</v>
      </c>
      <c r="C29" s="4">
        <v>1.075583</v>
      </c>
      <c r="D29" s="6">
        <v>1.04</v>
      </c>
      <c r="E29" s="7">
        <f t="shared" si="0"/>
        <v>1010.1</v>
      </c>
      <c r="F29" s="13">
        <f t="shared" si="1"/>
        <v>50.5</v>
      </c>
      <c r="G29" s="15">
        <v>972.4</v>
      </c>
      <c r="H29" s="16">
        <v>1</v>
      </c>
      <c r="I29" s="17">
        <f t="shared" si="2"/>
        <v>1010.1</v>
      </c>
      <c r="J29" s="16">
        <v>1</v>
      </c>
      <c r="K29" s="17">
        <f t="shared" si="3"/>
        <v>1010.1</v>
      </c>
      <c r="L29" s="19">
        <v>92.6</v>
      </c>
      <c r="M29" s="19">
        <f t="shared" si="4"/>
        <v>1065</v>
      </c>
      <c r="N29" s="43">
        <v>101.6</v>
      </c>
      <c r="Q29" s="12"/>
      <c r="R29" s="12"/>
      <c r="S29" s="12"/>
      <c r="T29" s="12"/>
      <c r="U29" s="12"/>
      <c r="V29" s="12"/>
      <c r="X29" s="12"/>
    </row>
    <row r="30" spans="1:24" ht="22.9" customHeight="1">
      <c r="A30" s="1" t="s">
        <v>32</v>
      </c>
      <c r="B30" s="5">
        <v>14854.63812</v>
      </c>
      <c r="C30" s="4">
        <v>1.075583</v>
      </c>
      <c r="D30" s="6">
        <v>1.04</v>
      </c>
      <c r="E30" s="7">
        <f t="shared" si="0"/>
        <v>16616.5</v>
      </c>
      <c r="F30" s="13">
        <f t="shared" si="1"/>
        <v>830.8</v>
      </c>
      <c r="G30" s="15">
        <v>15372.1</v>
      </c>
      <c r="H30" s="16">
        <v>1</v>
      </c>
      <c r="I30" s="17">
        <f t="shared" si="2"/>
        <v>16616.5</v>
      </c>
      <c r="J30" s="16">
        <v>1</v>
      </c>
      <c r="K30" s="17">
        <f t="shared" si="3"/>
        <v>16616.5</v>
      </c>
      <c r="L30" s="19"/>
      <c r="M30" s="19">
        <f t="shared" si="4"/>
        <v>15372.1</v>
      </c>
      <c r="N30" s="43"/>
      <c r="Q30" s="12"/>
      <c r="R30" s="12"/>
      <c r="S30" s="12"/>
      <c r="T30" s="12"/>
      <c r="U30" s="12"/>
      <c r="V30" s="12"/>
      <c r="X30" s="12"/>
    </row>
    <row r="31" spans="1:24" ht="24" customHeight="1">
      <c r="A31" s="1" t="s">
        <v>33</v>
      </c>
      <c r="B31" s="5">
        <v>319.69433000000004</v>
      </c>
      <c r="C31" s="4">
        <v>1.075583</v>
      </c>
      <c r="D31" s="6">
        <v>1.04</v>
      </c>
      <c r="E31" s="7">
        <f t="shared" si="0"/>
        <v>357.6</v>
      </c>
      <c r="F31" s="13">
        <f t="shared" si="1"/>
        <v>17.899999999999999</v>
      </c>
      <c r="G31" s="15">
        <v>247.6</v>
      </c>
      <c r="H31" s="16">
        <v>1</v>
      </c>
      <c r="I31" s="17">
        <f t="shared" si="2"/>
        <v>357.6</v>
      </c>
      <c r="J31" s="16">
        <v>1</v>
      </c>
      <c r="K31" s="17">
        <f t="shared" si="3"/>
        <v>357.6</v>
      </c>
      <c r="L31" s="19"/>
      <c r="M31" s="19">
        <f t="shared" si="4"/>
        <v>247.6</v>
      </c>
      <c r="N31" s="43"/>
      <c r="Q31" s="12"/>
      <c r="R31" s="12"/>
      <c r="S31" s="12"/>
      <c r="T31" s="12"/>
      <c r="U31" s="12"/>
      <c r="V31" s="12"/>
      <c r="X31" s="12"/>
    </row>
    <row r="32" spans="1:24" ht="21.6" customHeight="1">
      <c r="A32" s="1" t="s">
        <v>34</v>
      </c>
      <c r="B32" s="5">
        <v>5.4562700000000008</v>
      </c>
      <c r="C32" s="4">
        <v>1.075583</v>
      </c>
      <c r="D32" s="6">
        <v>1.04</v>
      </c>
      <c r="E32" s="7">
        <f t="shared" si="0"/>
        <v>6.1</v>
      </c>
      <c r="F32" s="13">
        <f t="shared" si="1"/>
        <v>0.3</v>
      </c>
      <c r="G32" s="15">
        <v>0</v>
      </c>
      <c r="H32" s="16">
        <v>1</v>
      </c>
      <c r="I32" s="17">
        <f t="shared" si="2"/>
        <v>6.1</v>
      </c>
      <c r="J32" s="16">
        <v>1</v>
      </c>
      <c r="K32" s="17">
        <f t="shared" si="3"/>
        <v>6.1</v>
      </c>
      <c r="L32" s="19"/>
      <c r="M32" s="19">
        <f t="shared" si="4"/>
        <v>0</v>
      </c>
      <c r="N32" s="43"/>
      <c r="Q32" s="12"/>
      <c r="R32" s="12"/>
      <c r="S32" s="12"/>
      <c r="T32" s="12"/>
      <c r="U32" s="12"/>
      <c r="V32" s="12"/>
      <c r="X32" s="12"/>
    </row>
    <row r="33" spans="1:24" ht="20.25" customHeight="1">
      <c r="A33" s="1" t="s">
        <v>35</v>
      </c>
      <c r="B33" s="8"/>
      <c r="C33" s="6"/>
      <c r="D33" s="6"/>
      <c r="E33" s="8"/>
      <c r="F33" s="14"/>
      <c r="G33" s="15">
        <v>23811.7</v>
      </c>
      <c r="H33" s="16"/>
      <c r="I33" s="8"/>
      <c r="J33" s="16"/>
      <c r="K33" s="8"/>
      <c r="L33" s="43"/>
      <c r="M33" s="19">
        <f t="shared" si="4"/>
        <v>23811.7</v>
      </c>
      <c r="N33" s="43"/>
      <c r="Q33" s="12"/>
      <c r="R33" s="12"/>
      <c r="S33" s="12"/>
      <c r="T33" s="12"/>
      <c r="U33" s="12"/>
      <c r="V33" s="12"/>
      <c r="X33" s="12"/>
    </row>
    <row r="34" spans="1:24" ht="21.75" customHeight="1">
      <c r="A34" s="2" t="s">
        <v>36</v>
      </c>
      <c r="B34" s="9">
        <f>SUM(B9:B33)</f>
        <v>425738.69751000009</v>
      </c>
      <c r="C34" s="11">
        <v>1.0760000000000001</v>
      </c>
      <c r="D34" s="10">
        <v>1.04</v>
      </c>
      <c r="E34" s="9">
        <f t="shared" ref="E34" si="5">SUM(E9:E33)</f>
        <v>476234.1999999999</v>
      </c>
      <c r="F34" s="9">
        <f t="shared" ref="F34" si="6">SUM(F9:F33)</f>
        <v>23811.7</v>
      </c>
      <c r="G34" s="18">
        <f>SUM(G9:G33)</f>
        <v>478139.8</v>
      </c>
      <c r="H34" s="18">
        <f t="shared" ref="H34:N34" si="7">SUM(H9:H33)</f>
        <v>24</v>
      </c>
      <c r="I34" s="18">
        <f t="shared" si="7"/>
        <v>476234.1999999999</v>
      </c>
      <c r="J34" s="18">
        <f t="shared" si="7"/>
        <v>24</v>
      </c>
      <c r="K34" s="18">
        <f t="shared" si="7"/>
        <v>476234.1999999999</v>
      </c>
      <c r="L34" s="18">
        <f t="shared" si="7"/>
        <v>5903.6</v>
      </c>
      <c r="M34" s="18">
        <f t="shared" si="7"/>
        <v>484043.39999999997</v>
      </c>
      <c r="N34" s="18">
        <f t="shared" si="7"/>
        <v>23811.7</v>
      </c>
      <c r="Q34" s="12"/>
      <c r="R34" s="12"/>
      <c r="S34" s="12"/>
      <c r="T34" s="12"/>
      <c r="U34" s="12"/>
      <c r="V34" s="12"/>
      <c r="X34" s="12"/>
    </row>
    <row r="35" spans="1:24">
      <c r="Q35" s="12"/>
      <c r="R35" s="12"/>
      <c r="S35" s="12"/>
      <c r="T35" s="12"/>
      <c r="U35" s="12"/>
      <c r="V35" s="12"/>
      <c r="X35" s="12"/>
    </row>
    <row r="36" spans="1:24">
      <c r="Q36" s="12"/>
      <c r="R36" s="12"/>
      <c r="S36" s="12"/>
      <c r="T36" s="12"/>
      <c r="U36" s="12"/>
      <c r="V36" s="12"/>
    </row>
  </sheetData>
  <mergeCells count="5">
    <mergeCell ref="A5:K5"/>
    <mergeCell ref="A6:A7"/>
    <mergeCell ref="B6:B7"/>
    <mergeCell ref="C6:N6"/>
    <mergeCell ref="A4:N4"/>
  </mergeCells>
  <pageMargins left="0.78740157480314965" right="0.78740157480314965" top="0.59055118110236227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2018-11-23T17:25:12Z</dcterms:modified>
</cp:coreProperties>
</file>