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2" sheetId="2" r:id="rId1"/>
  </sheets>
  <definedNames>
    <definedName name="_xlnm.Print_Titles" localSheetId="0">Table2!$6:$8</definedName>
  </definedNames>
  <calcPr calcId="125725"/>
</workbook>
</file>

<file path=xl/calcChain.xml><?xml version="1.0" encoding="utf-8"?>
<calcChain xmlns="http://schemas.openxmlformats.org/spreadsheetml/2006/main">
  <c r="C14" i="2"/>
  <c r="D84"/>
  <c r="E84"/>
  <c r="C84"/>
  <c r="D46"/>
  <c r="E46"/>
  <c r="C46"/>
  <c r="D49"/>
  <c r="E49"/>
  <c r="C49"/>
  <c r="E32" l="1"/>
  <c r="D32"/>
  <c r="D28" s="1"/>
  <c r="C32"/>
  <c r="E23"/>
  <c r="E14" s="1"/>
  <c r="D23"/>
  <c r="D14" s="1"/>
  <c r="C23"/>
  <c r="E83"/>
  <c r="E82" s="1"/>
  <c r="D83"/>
  <c r="D82" s="1"/>
  <c r="C83"/>
  <c r="C82" s="1"/>
  <c r="D96"/>
  <c r="E96"/>
  <c r="C96"/>
  <c r="D94"/>
  <c r="E94"/>
  <c r="C94"/>
  <c r="D92"/>
  <c r="E92"/>
  <c r="C92"/>
  <c r="D90"/>
  <c r="E90"/>
  <c r="C90"/>
  <c r="D88"/>
  <c r="E88"/>
  <c r="C88"/>
  <c r="D80"/>
  <c r="E80"/>
  <c r="C80"/>
  <c r="D78"/>
  <c r="E78"/>
  <c r="C78"/>
  <c r="D76"/>
  <c r="E76"/>
  <c r="C76"/>
  <c r="D74"/>
  <c r="E74"/>
  <c r="C74"/>
  <c r="D72"/>
  <c r="E72"/>
  <c r="C72"/>
  <c r="D70"/>
  <c r="E70"/>
  <c r="C70"/>
  <c r="D68"/>
  <c r="E68"/>
  <c r="C68"/>
  <c r="D66"/>
  <c r="E66"/>
  <c r="C66"/>
  <c r="D64"/>
  <c r="E64"/>
  <c r="C64"/>
  <c r="D61"/>
  <c r="E61"/>
  <c r="C61"/>
  <c r="D59"/>
  <c r="E59"/>
  <c r="C59"/>
  <c r="D57"/>
  <c r="E57"/>
  <c r="C57"/>
  <c r="D53"/>
  <c r="E53"/>
  <c r="C53"/>
  <c r="D44"/>
  <c r="E44"/>
  <c r="C44"/>
  <c r="D38"/>
  <c r="E38"/>
  <c r="C38"/>
  <c r="E28"/>
  <c r="C28"/>
  <c r="D10"/>
  <c r="E10"/>
  <c r="C10"/>
  <c r="E87" l="1"/>
  <c r="D87"/>
  <c r="C87"/>
  <c r="E9"/>
  <c r="D9"/>
  <c r="C9"/>
  <c r="E98" l="1"/>
  <c r="D98"/>
  <c r="C98"/>
</calcChain>
</file>

<file path=xl/sharedStrings.xml><?xml version="1.0" encoding="utf-8"?>
<sst xmlns="http://schemas.openxmlformats.org/spreadsheetml/2006/main" count="103" uniqueCount="74">
  <si>
    <t/>
  </si>
  <si>
    <t>2</t>
  </si>
  <si>
    <t>Государственная программа Архангельской области "Развитие здравоохранения Архангельской области (2013 – 2020 годы)"</t>
  </si>
  <si>
    <t>Государственная программа Архангельской области "Развитие образования и науки Архангельской области (2013 – 2018 годы)"</t>
  </si>
  <si>
    <t>Государственная программа Архангельской области "Социальная поддержка граждан в Архангельской области (2013 – 2018 годы)"</t>
  </si>
  <si>
    <t>Государственная программа Архангельской области "Культура Русского Севера (2013 – 2020 годы)"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</si>
  <si>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на 2013 – 2020 годы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</si>
  <si>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</si>
  <si>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 (2014 – 2020 годы)"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</si>
  <si>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2018 годы)"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</si>
  <si>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2020 годы)"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</si>
  <si>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– 2020 годы)"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</si>
  <si>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</si>
  <si>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"Экономическое развитие и инвестиционная деятельность в Архангельской области (2014 – 2020 годы)"</t>
  </si>
  <si>
    <t>Государственная программа Архангельской области "Развитие торговли в Архангельской области (2014 – 2020 годы)"</t>
  </si>
  <si>
    <t>Государственная программа Архангельской области "Развитие лесного комплекса Архангельской области (2014 – 2020 годы)"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</si>
  <si>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</si>
  <si>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2020 годы)"</t>
  </si>
  <si>
    <t>Государственная программа Архангельской области "Развитие транспортной системы Архангельской области (2014 – 2020 годы)"</t>
  </si>
  <si>
    <t>Государственная программа Архангельской области "Развитие инфраструктуры Соловецкого архипелага (2014 – 2019 годы)"</t>
  </si>
  <si>
    <t>Государственная программа Архангельской области "Развитие имущественно-земельных отношений Архангельской области (2014 – 2018 годы)"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</si>
  <si>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 (2014 – 2017 годы)"</t>
  </si>
  <si>
    <t>Государственная программа Архангельской области "Эффективное государственное управление в Архангельской области (2014 – 2018 годы)"</t>
  </si>
  <si>
    <t>Государственная программа Архангельской области "Устойчивое развитие сельских территорий Архангельской области (2014 – 2017 годы)"</t>
  </si>
  <si>
    <t>Обеспечение функционирования Губернатора Архангельской области, его заместителей, заместителей председателя Правительства Архангельской области</t>
  </si>
  <si>
    <t>Обеспечение деятельности Архангельского областного Собрания депутатов</t>
  </si>
  <si>
    <t>Обеспечение деятельности избирательной комиссии Архангельской области и проведение выборов</t>
  </si>
  <si>
    <t>Обеспечение деятельности контрольно-счетной палаты Архангельской области</t>
  </si>
  <si>
    <t>Обеспечение деятельности уполномоченного по правам человека в Архангельской области</t>
  </si>
  <si>
    <t>Всего</t>
  </si>
  <si>
    <t>Наименование государственной программы, мероприятия</t>
  </si>
  <si>
    <t>тыс.рублей</t>
  </si>
  <si>
    <t>Социальная поддержка многодетных семей</t>
  </si>
  <si>
    <t>Ежемесячные пособия семьям, имеющим детей</t>
  </si>
  <si>
    <t>Социальная поддержка приемных семей и семей опекунов</t>
  </si>
  <si>
    <t>Расходы на обеспечение деятельности государственных учреждений в сфере социального обслуживания населения</t>
  </si>
  <si>
    <t>Расходы на обеспечение деятельности государственных учреждений в сфере здравоохранения</t>
  </si>
  <si>
    <t>Расходы на обеспечение деятельности государственных учреждений в сфере образования</t>
  </si>
  <si>
    <t>Ежемесячные компенсационные выплаты матерям (или другим родственникам фактически осуществляющим уход за ребенком), состоящим в трудовых отношениях на условиях найма с организациями, находящимся в отпуске по уходу за ребенком</t>
  </si>
  <si>
    <t>Социальная поддержка детей-сирот</t>
  </si>
  <si>
    <t>Межбюджетные трансферты из федерального бюджета на поддержку семей и детей в сфере образования</t>
  </si>
  <si>
    <t>Межбюджетные трансферты из областного бюджета бюджетам муниципальных образований на поддержку семей и детей в сфере образования</t>
  </si>
  <si>
    <t>Межбюджетные трансферты из областного бюджета бюджетам муниципальных образований на поддержку семей и детей в сфере социальной защиты</t>
  </si>
  <si>
    <t>Межбюджетные трансферты из федерального бюджета на поддержку семей и детей в сфере социальной защиты</t>
  </si>
  <si>
    <t>Развитие системы отдыха и оздоровления детей</t>
  </si>
  <si>
    <t xml:space="preserve">Поощрение  лучших учителей, лучших воспитателей, лучших педагогов дополнительного образования, тренеров-преподавателей муниципальных и государственных образовательных учреждений </t>
  </si>
  <si>
    <t>Выявление и поддержка одаренных детей и молодежи</t>
  </si>
  <si>
    <t>Создание условий для получения детьми-инвалидами качественного образования</t>
  </si>
  <si>
    <t>Расходы на обеспечение деятельности государственных учреждений в сфере культуры</t>
  </si>
  <si>
    <t>Оснащение и модернизация детских школ искусств</t>
  </si>
  <si>
    <t>Мероприятия в области образования</t>
  </si>
  <si>
    <t>Компенсация родительской платы за присмотр и уход  за ребенком в образовательных организациях, реализующих образовательную программу дошкольного образования</t>
  </si>
  <si>
    <t>Обеспечение полноценным питанием беременных женщин, кормящих матерей и детей в возрасте до трех лет</t>
  </si>
  <si>
    <t>Сумма</t>
  </si>
  <si>
    <t>I.</t>
  </si>
  <si>
    <t>ГОСУДАРСТВЕННЫЕ ПРОГРАММЫ АРХАНГЕЛЬСКОЙ ОБЛАСТИ</t>
  </si>
  <si>
    <t>II.</t>
  </si>
  <si>
    <t>НЕПРОГРАММНЫЕ НАПРАВЛЕНИЯ ДЕЯТЕЛЬНОСТИ</t>
  </si>
  <si>
    <t>Информация об объемах бюджетных ассигнований, направляемых на государственную поддержку семьи и детей, предусмотренных в проекте областного закона "Об областном бюджете на 2017 год и на плановый период 2018 и 2019 годов"</t>
  </si>
  <si>
    <t>Гранты на финансовое обеспечение программ дошкольного образования в государственных образовательных организациях высшего образования, осуществляющих образовательную деятельность по имеющим государственную аккредитацию основным общеобразовательным программам</t>
  </si>
  <si>
    <t>Расходы на обеспечение деятельности государственных учреждений (дополнительное образование, профессиональное образование)</t>
  </si>
  <si>
    <t>Премии Губернатора Архангельской области преподавателям детских школ искусств, учащимся детских школ искусств и студентам образовательных учреждений сферы культуры и искусства</t>
  </si>
  <si>
    <t>Ежемесячные денежные выплаты лицам, награжденным орденом "Родительская слава", в соответствии с областным законом от 13 февраля 2012 года № 420-28-ОЗ "О дополнительных мерах социальной поддержки лиц, награжденных медалью ордена или орденом "Родительская слава"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</si>
  <si>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 (компенсация затрат при организации обучения в другой местности)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</si>
  <si>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</si>
  <si>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жильем молодых семей</t>
  </si>
  <si>
    <t>Обеспечение жильем в сельской местности молодых семей и молодых специалистов</t>
  </si>
  <si>
    <t>Межбюджетные трансферты из областного бюджета бюджетам муниципальных образований на поддержку семей и детей в сфере образования, в части строительства детских садов и школ</t>
  </si>
  <si>
    <t>Расходы на обеспечение деятельности государственных учреждений в сфере физической культуры и спорта</t>
  </si>
  <si>
    <t>2017 год</t>
  </si>
  <si>
    <t>2018 год</t>
  </si>
  <si>
    <t>2019 год</t>
  </si>
  <si>
    <t>Приложение № 20</t>
  </si>
  <si>
    <t>к пояснительной записке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</si>
</sst>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7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30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vertical="top" wrapText="1"/>
    </xf>
    <xf numFmtId="0" fontId="1" fillId="0" borderId="3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top" wrapText="1"/>
    </xf>
    <xf numFmtId="0" fontId="0" fillId="0" borderId="3" xfId="0" applyNumberForma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right" vertical="center" wrapText="1" indent="1"/>
    </xf>
    <xf numFmtId="165" fontId="5" fillId="0" borderId="1" xfId="0" applyNumberFormat="1" applyFont="1" applyFill="1" applyBorder="1" applyAlignment="1">
      <alignment horizontal="right" vertical="center" wrapText="1" indent="1"/>
    </xf>
    <xf numFmtId="165" fontId="3" fillId="0" borderId="1" xfId="0" applyNumberFormat="1" applyFont="1" applyFill="1" applyBorder="1" applyAlignment="1">
      <alignment horizontal="right" vertical="center" wrapText="1" inden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right" vertical="top"/>
    </xf>
    <xf numFmtId="164" fontId="3" fillId="0" borderId="0" xfId="0" applyNumberFormat="1" applyFont="1" applyFill="1" applyAlignment="1">
      <alignment horizontal="left" vertical="top"/>
    </xf>
    <xf numFmtId="165" fontId="1" fillId="0" borderId="1" xfId="0" applyNumberFormat="1" applyFont="1" applyFill="1" applyBorder="1" applyAlignment="1">
      <alignment horizontal="right" vertic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8"/>
  <sheetViews>
    <sheetView tabSelected="1" view="pageBreakPreview" zoomScale="115" zoomScaleNormal="100" zoomScaleSheetLayoutView="115" workbookViewId="0">
      <selection activeCell="B3" sqref="B3"/>
    </sheetView>
  </sheetViews>
  <sheetFormatPr defaultRowHeight="12.75"/>
  <cols>
    <col min="1" max="1" width="6.33203125" style="1" customWidth="1"/>
    <col min="2" max="2" width="49.6640625" customWidth="1"/>
    <col min="3" max="4" width="15.33203125" customWidth="1"/>
    <col min="5" max="5" width="16.33203125" customWidth="1"/>
  </cols>
  <sheetData>
    <row r="1" spans="1:5">
      <c r="C1" s="27"/>
      <c r="D1" s="28" t="s">
        <v>72</v>
      </c>
      <c r="E1" s="27"/>
    </row>
    <row r="2" spans="1:5">
      <c r="C2" s="27"/>
      <c r="D2" s="28" t="s">
        <v>73</v>
      </c>
      <c r="E2" s="27"/>
    </row>
    <row r="4" spans="1:5" ht="56.25" customHeight="1">
      <c r="A4" s="25" t="s">
        <v>58</v>
      </c>
      <c r="B4" s="25"/>
      <c r="C4" s="25"/>
      <c r="D4" s="25"/>
      <c r="E4" s="25"/>
    </row>
    <row r="5" spans="1:5">
      <c r="B5" s="2" t="s">
        <v>0</v>
      </c>
      <c r="E5" s="5" t="s">
        <v>31</v>
      </c>
    </row>
    <row r="6" spans="1:5" ht="21.75" customHeight="1">
      <c r="A6" s="24"/>
      <c r="B6" s="26" t="s">
        <v>30</v>
      </c>
      <c r="C6" s="22" t="s">
        <v>53</v>
      </c>
      <c r="D6" s="23"/>
      <c r="E6" s="23"/>
    </row>
    <row r="7" spans="1:5" ht="21" customHeight="1">
      <c r="A7" s="24"/>
      <c r="B7" s="26"/>
      <c r="C7" s="4" t="s">
        <v>69</v>
      </c>
      <c r="D7" s="4" t="s">
        <v>70</v>
      </c>
      <c r="E7" s="4" t="s">
        <v>71</v>
      </c>
    </row>
    <row r="8" spans="1:5" ht="9.75" customHeight="1">
      <c r="A8" s="14">
        <v>1</v>
      </c>
      <c r="B8" s="15" t="s">
        <v>1</v>
      </c>
      <c r="C8" s="15">
        <v>3</v>
      </c>
      <c r="D8" s="15">
        <v>4</v>
      </c>
      <c r="E8" s="15">
        <v>5</v>
      </c>
    </row>
    <row r="9" spans="1:5" ht="25.5">
      <c r="A9" s="9" t="s">
        <v>54</v>
      </c>
      <c r="B9" s="10" t="s">
        <v>55</v>
      </c>
      <c r="C9" s="16">
        <f>C10+C14+C28+C38+C44+C46+C49+C53+C57+C59+C61+C64+C66+C68+C70+C72+C74+C76+C80+C82+C78+C84</f>
        <v>20646398.399999999</v>
      </c>
      <c r="D9" s="16">
        <f>D10+D14+D28+D38+D44+D46+D49+D53+D57+D59+D61+D64+D66+D68+D70+D72+D74+D76+D80+D82+D78+D84</f>
        <v>21506981.099999998</v>
      </c>
      <c r="E9" s="16">
        <f>E10+E14+E28+E38+E44+E46+E49+E53+E57+E59+E61+E64+E66+E68+E70+E72+E74+E76+E80+E82+E78+E84</f>
        <v>22146834.299999997</v>
      </c>
    </row>
    <row r="10" spans="1:5" ht="38.25">
      <c r="A10" s="8"/>
      <c r="B10" s="3" t="s">
        <v>2</v>
      </c>
      <c r="C10" s="17">
        <f>SUM(C11:C13)</f>
        <v>279064.80000000005</v>
      </c>
      <c r="D10" s="17">
        <f t="shared" ref="D10:E10" si="0">SUM(D11:D13)</f>
        <v>279064.80000000005</v>
      </c>
      <c r="E10" s="17">
        <f t="shared" si="0"/>
        <v>279064.80000000005</v>
      </c>
    </row>
    <row r="11" spans="1:5" ht="38.25">
      <c r="A11" s="8"/>
      <c r="B11" s="7" t="s">
        <v>36</v>
      </c>
      <c r="C11" s="18">
        <v>225016.9</v>
      </c>
      <c r="D11" s="18">
        <v>225016.9</v>
      </c>
      <c r="E11" s="18">
        <v>225016.9</v>
      </c>
    </row>
    <row r="12" spans="1:5" ht="38.25">
      <c r="A12" s="8"/>
      <c r="B12" s="7" t="s">
        <v>52</v>
      </c>
      <c r="C12" s="18">
        <v>54045</v>
      </c>
      <c r="D12" s="18">
        <v>54045</v>
      </c>
      <c r="E12" s="18">
        <v>54045</v>
      </c>
    </row>
    <row r="13" spans="1:5" ht="81" customHeight="1">
      <c r="A13" s="8"/>
      <c r="B13" s="7" t="s">
        <v>38</v>
      </c>
      <c r="C13" s="18">
        <v>2.9</v>
      </c>
      <c r="D13" s="18">
        <v>2.9</v>
      </c>
      <c r="E13" s="18">
        <v>2.9</v>
      </c>
    </row>
    <row r="14" spans="1:5" ht="38.25">
      <c r="A14" s="8"/>
      <c r="B14" s="3" t="s">
        <v>3</v>
      </c>
      <c r="C14" s="17">
        <f>SUM(C15:C27)</f>
        <v>17339757</v>
      </c>
      <c r="D14" s="17">
        <f t="shared" ref="D14:E14" si="1">SUM(D15:D27)</f>
        <v>18099611.600000001</v>
      </c>
      <c r="E14" s="17">
        <f t="shared" si="1"/>
        <v>18194503.5</v>
      </c>
    </row>
    <row r="15" spans="1:5" ht="32.25" customHeight="1">
      <c r="A15" s="8"/>
      <c r="B15" s="7" t="s">
        <v>37</v>
      </c>
      <c r="C15" s="18">
        <v>3668651.9</v>
      </c>
      <c r="D15" s="18">
        <v>3936853.9</v>
      </c>
      <c r="E15" s="18">
        <v>3975902.4</v>
      </c>
    </row>
    <row r="16" spans="1:5" ht="80.25" customHeight="1">
      <c r="A16" s="13"/>
      <c r="B16" s="7" t="s">
        <v>59</v>
      </c>
      <c r="C16" s="18">
        <v>11364.1</v>
      </c>
      <c r="D16" s="18">
        <v>0</v>
      </c>
      <c r="E16" s="18">
        <v>0</v>
      </c>
    </row>
    <row r="17" spans="1:5">
      <c r="A17" s="8"/>
      <c r="B17" s="7" t="s">
        <v>39</v>
      </c>
      <c r="C17" s="18">
        <v>6210.7</v>
      </c>
      <c r="D17" s="18">
        <v>6483.9</v>
      </c>
      <c r="E17" s="18">
        <v>6745.6</v>
      </c>
    </row>
    <row r="18" spans="1:5" ht="25.5">
      <c r="A18" s="8"/>
      <c r="B18" s="6" t="s">
        <v>34</v>
      </c>
      <c r="C18" s="18">
        <v>481419.2</v>
      </c>
      <c r="D18" s="18">
        <v>481419.2</v>
      </c>
      <c r="E18" s="18">
        <v>481419.2</v>
      </c>
    </row>
    <row r="19" spans="1:5" ht="55.5" customHeight="1">
      <c r="A19" s="8"/>
      <c r="B19" s="7" t="s">
        <v>45</v>
      </c>
      <c r="C19" s="18">
        <v>2250</v>
      </c>
      <c r="D19" s="18">
        <v>2250</v>
      </c>
      <c r="E19" s="18">
        <v>2250</v>
      </c>
    </row>
    <row r="20" spans="1:5" ht="25.5">
      <c r="A20" s="8"/>
      <c r="B20" s="7" t="s">
        <v>47</v>
      </c>
      <c r="C20" s="18">
        <v>8700</v>
      </c>
      <c r="D20" s="18">
        <v>8700</v>
      </c>
      <c r="E20" s="18">
        <v>8700</v>
      </c>
    </row>
    <row r="21" spans="1:5" ht="25.5">
      <c r="A21" s="8"/>
      <c r="B21" s="7" t="s">
        <v>46</v>
      </c>
      <c r="C21" s="18">
        <v>11420</v>
      </c>
      <c r="D21" s="18">
        <v>11420</v>
      </c>
      <c r="E21" s="18">
        <v>11420</v>
      </c>
    </row>
    <row r="22" spans="1:5" ht="51">
      <c r="A22" s="8"/>
      <c r="B22" s="7" t="s">
        <v>51</v>
      </c>
      <c r="C22" s="18">
        <v>411553.5</v>
      </c>
      <c r="D22" s="18">
        <v>413934.5</v>
      </c>
      <c r="E22" s="18">
        <v>413934.5</v>
      </c>
    </row>
    <row r="23" spans="1:5">
      <c r="A23" s="8"/>
      <c r="B23" s="7" t="s">
        <v>50</v>
      </c>
      <c r="C23" s="18">
        <f>94752.5+20000</f>
        <v>114752.5</v>
      </c>
      <c r="D23" s="18">
        <f>104085.7+37000</f>
        <v>141085.70000000001</v>
      </c>
      <c r="E23" s="18">
        <f>104085.7+240567.3</f>
        <v>344653</v>
      </c>
    </row>
    <row r="24" spans="1:5" ht="38.25">
      <c r="A24" s="8"/>
      <c r="B24" s="7" t="s">
        <v>40</v>
      </c>
      <c r="C24" s="18">
        <v>9556.7999999999993</v>
      </c>
      <c r="D24" s="18">
        <v>9556.7999999999993</v>
      </c>
      <c r="E24" s="18">
        <v>9556.7999999999993</v>
      </c>
    </row>
    <row r="25" spans="1:5" ht="38.25">
      <c r="A25" s="8"/>
      <c r="B25" s="7" t="s">
        <v>41</v>
      </c>
      <c r="C25" s="18">
        <v>12476875.800000001</v>
      </c>
      <c r="D25" s="18">
        <v>12763540.6</v>
      </c>
      <c r="E25" s="18">
        <v>12835297.1</v>
      </c>
    </row>
    <row r="26" spans="1:5" ht="51">
      <c r="A26" s="19"/>
      <c r="B26" s="7" t="s">
        <v>67</v>
      </c>
      <c r="C26" s="18">
        <v>137000</v>
      </c>
      <c r="D26" s="18">
        <v>324365</v>
      </c>
      <c r="E26" s="18">
        <v>104622.9</v>
      </c>
    </row>
    <row r="27" spans="1:5" ht="79.5" customHeight="1">
      <c r="A27" s="8"/>
      <c r="B27" s="7" t="s">
        <v>38</v>
      </c>
      <c r="C27" s="18">
        <v>2.5</v>
      </c>
      <c r="D27" s="18">
        <v>2</v>
      </c>
      <c r="E27" s="18">
        <v>2</v>
      </c>
    </row>
    <row r="28" spans="1:5" ht="38.25">
      <c r="A28" s="11"/>
      <c r="B28" s="3" t="s">
        <v>4</v>
      </c>
      <c r="C28" s="17">
        <f>SUM(C29:C37)</f>
        <v>2790492.2</v>
      </c>
      <c r="D28" s="17">
        <f t="shared" ref="D28:E28" si="2">SUM(D29:D37)</f>
        <v>2880778.8000000003</v>
      </c>
      <c r="E28" s="17">
        <f t="shared" si="2"/>
        <v>3425446.4000000004</v>
      </c>
    </row>
    <row r="29" spans="1:5" ht="38.25">
      <c r="A29" s="8"/>
      <c r="B29" s="7" t="s">
        <v>35</v>
      </c>
      <c r="C29" s="18">
        <v>458989.1</v>
      </c>
      <c r="D29" s="18">
        <v>504646.8</v>
      </c>
      <c r="E29" s="18">
        <v>529161</v>
      </c>
    </row>
    <row r="30" spans="1:5">
      <c r="A30" s="8"/>
      <c r="B30" s="6" t="s">
        <v>32</v>
      </c>
      <c r="C30" s="18">
        <v>419168</v>
      </c>
      <c r="D30" s="18">
        <v>412117.7</v>
      </c>
      <c r="E30" s="18">
        <v>799988.5</v>
      </c>
    </row>
    <row r="31" spans="1:5">
      <c r="A31" s="8"/>
      <c r="B31" s="6" t="s">
        <v>33</v>
      </c>
      <c r="C31" s="18">
        <v>799338.3</v>
      </c>
      <c r="D31" s="18">
        <v>800894.7</v>
      </c>
      <c r="E31" s="18">
        <v>799988.5</v>
      </c>
    </row>
    <row r="32" spans="1:5">
      <c r="A32" s="8"/>
      <c r="B32" s="7" t="s">
        <v>44</v>
      </c>
      <c r="C32" s="18">
        <f>41800+240858.5</f>
        <v>282658.5</v>
      </c>
      <c r="D32" s="18">
        <f>44160+238356.4</f>
        <v>282516.40000000002</v>
      </c>
      <c r="E32" s="18">
        <f>44160+235032.5</f>
        <v>279192.5</v>
      </c>
    </row>
    <row r="33" spans="1:5">
      <c r="A33" s="13"/>
      <c r="B33" s="7" t="s">
        <v>50</v>
      </c>
      <c r="C33" s="18">
        <v>200</v>
      </c>
      <c r="D33" s="18">
        <v>200</v>
      </c>
      <c r="E33" s="18">
        <v>200</v>
      </c>
    </row>
    <row r="34" spans="1:5" ht="38.25">
      <c r="A34" s="8"/>
      <c r="B34" s="7" t="s">
        <v>43</v>
      </c>
      <c r="C34" s="18">
        <v>767450.1</v>
      </c>
      <c r="D34" s="18">
        <v>816972.9</v>
      </c>
      <c r="E34" s="18">
        <v>950161.7</v>
      </c>
    </row>
    <row r="35" spans="1:5" ht="51">
      <c r="A35" s="8"/>
      <c r="B35" s="7" t="s">
        <v>42</v>
      </c>
      <c r="C35" s="18">
        <v>62203.1</v>
      </c>
      <c r="D35" s="18">
        <v>62945.2</v>
      </c>
      <c r="E35" s="18">
        <v>66269.100000000006</v>
      </c>
    </row>
    <row r="36" spans="1:5" ht="89.25">
      <c r="A36" s="20"/>
      <c r="B36" s="7" t="s">
        <v>62</v>
      </c>
      <c r="C36" s="18">
        <v>485.1</v>
      </c>
      <c r="D36" s="18">
        <v>485.1</v>
      </c>
      <c r="E36" s="18">
        <v>485.1</v>
      </c>
    </row>
    <row r="37" spans="1:5" ht="76.5" hidden="1">
      <c r="A37" s="8"/>
      <c r="B37" s="7" t="s">
        <v>38</v>
      </c>
      <c r="C37" s="18">
        <v>0</v>
      </c>
      <c r="D37" s="18">
        <v>0</v>
      </c>
      <c r="E37" s="18">
        <v>0</v>
      </c>
    </row>
    <row r="38" spans="1:5" ht="38.25">
      <c r="A38" s="8"/>
      <c r="B38" s="3" t="s">
        <v>5</v>
      </c>
      <c r="C38" s="17">
        <f>SUM(C39:C43)</f>
        <v>168709.6</v>
      </c>
      <c r="D38" s="17">
        <f t="shared" ref="D38:E38" si="3">SUM(D39:D43)</f>
        <v>173954.7</v>
      </c>
      <c r="E38" s="17">
        <f t="shared" si="3"/>
        <v>174463.7</v>
      </c>
    </row>
    <row r="39" spans="1:5" ht="81" customHeight="1">
      <c r="A39" s="8"/>
      <c r="B39" s="7" t="s">
        <v>38</v>
      </c>
      <c r="C39" s="18">
        <v>46.1</v>
      </c>
      <c r="D39" s="18">
        <v>46.1</v>
      </c>
      <c r="E39" s="18">
        <v>46.1</v>
      </c>
    </row>
    <row r="40" spans="1:5" ht="41.25" customHeight="1">
      <c r="A40" s="13"/>
      <c r="B40" s="7" t="s">
        <v>60</v>
      </c>
      <c r="C40" s="18">
        <v>131382.1</v>
      </c>
      <c r="D40" s="18">
        <v>136627.20000000001</v>
      </c>
      <c r="E40" s="18">
        <v>137136.20000000001</v>
      </c>
    </row>
    <row r="41" spans="1:5" ht="27.75" customHeight="1">
      <c r="A41" s="8"/>
      <c r="B41" s="7" t="s">
        <v>48</v>
      </c>
      <c r="C41" s="18">
        <v>36981.4</v>
      </c>
      <c r="D41" s="18">
        <v>36981.4</v>
      </c>
      <c r="E41" s="18">
        <v>36981.4</v>
      </c>
    </row>
    <row r="42" spans="1:5" ht="15" customHeight="1">
      <c r="A42" s="8"/>
      <c r="B42" s="7" t="s">
        <v>49</v>
      </c>
      <c r="C42" s="18">
        <v>200</v>
      </c>
      <c r="D42" s="18">
        <v>200</v>
      </c>
      <c r="E42" s="18">
        <v>200</v>
      </c>
    </row>
    <row r="43" spans="1:5" ht="66.75" customHeight="1">
      <c r="A43" s="13"/>
      <c r="B43" s="7" t="s">
        <v>61</v>
      </c>
      <c r="C43" s="18">
        <v>100</v>
      </c>
      <c r="D43" s="18">
        <v>100</v>
      </c>
      <c r="E43" s="18">
        <v>100</v>
      </c>
    </row>
    <row r="44" spans="1:5" ht="63.75">
      <c r="A44" s="8"/>
      <c r="B44" s="3" t="s">
        <v>6</v>
      </c>
      <c r="C44" s="17">
        <f>SUM(C45)</f>
        <v>81</v>
      </c>
      <c r="D44" s="17">
        <f t="shared" ref="D44:E44" si="4">SUM(D45)</f>
        <v>162</v>
      </c>
      <c r="E44" s="17">
        <f t="shared" si="4"/>
        <v>70</v>
      </c>
    </row>
    <row r="45" spans="1:5" ht="76.5">
      <c r="A45" s="8"/>
      <c r="B45" s="7" t="s">
        <v>38</v>
      </c>
      <c r="C45" s="18">
        <v>81</v>
      </c>
      <c r="D45" s="18">
        <v>162</v>
      </c>
      <c r="E45" s="18">
        <v>70</v>
      </c>
    </row>
    <row r="46" spans="1:5" ht="63.75">
      <c r="A46" s="8"/>
      <c r="B46" s="3" t="s">
        <v>7</v>
      </c>
      <c r="C46" s="17">
        <f>SUM(C47:C48)</f>
        <v>50002.9</v>
      </c>
      <c r="D46" s="17">
        <f t="shared" ref="D46:E46" si="5">SUM(D47:D48)</f>
        <v>50002.9</v>
      </c>
      <c r="E46" s="17">
        <f t="shared" si="5"/>
        <v>50002.9</v>
      </c>
    </row>
    <row r="47" spans="1:5">
      <c r="A47" s="20"/>
      <c r="B47" s="7" t="s">
        <v>65</v>
      </c>
      <c r="C47" s="18">
        <v>50000</v>
      </c>
      <c r="D47" s="18">
        <v>50000</v>
      </c>
      <c r="E47" s="18">
        <v>50000</v>
      </c>
    </row>
    <row r="48" spans="1:5" ht="76.5">
      <c r="A48" s="8"/>
      <c r="B48" s="7" t="s">
        <v>38</v>
      </c>
      <c r="C48" s="18">
        <v>2.9</v>
      </c>
      <c r="D48" s="18">
        <v>2.9</v>
      </c>
      <c r="E48" s="18">
        <v>2.9</v>
      </c>
    </row>
    <row r="49" spans="1:5" ht="51">
      <c r="A49" s="8"/>
      <c r="B49" s="3" t="s">
        <v>8</v>
      </c>
      <c r="C49" s="17">
        <f>SUM(C50:C52)</f>
        <v>4175.3</v>
      </c>
      <c r="D49" s="17">
        <f t="shared" ref="D49:E49" si="6">SUM(D50:D52)</f>
        <v>5325.7000000000007</v>
      </c>
      <c r="E49" s="17">
        <f t="shared" si="6"/>
        <v>5768</v>
      </c>
    </row>
    <row r="50" spans="1:5" ht="76.5">
      <c r="A50" s="8"/>
      <c r="B50" s="7" t="s">
        <v>38</v>
      </c>
      <c r="C50" s="18">
        <v>7.9</v>
      </c>
      <c r="D50" s="18">
        <v>7.9</v>
      </c>
      <c r="E50" s="18">
        <v>0</v>
      </c>
    </row>
    <row r="51" spans="1:5" ht="63.75">
      <c r="A51" s="20"/>
      <c r="B51" s="7" t="s">
        <v>63</v>
      </c>
      <c r="C51" s="18">
        <v>40.6</v>
      </c>
      <c r="D51" s="18">
        <v>45.7</v>
      </c>
      <c r="E51" s="18">
        <v>50.8</v>
      </c>
    </row>
    <row r="52" spans="1:5" ht="38.25">
      <c r="A52" s="20"/>
      <c r="B52" s="7" t="s">
        <v>64</v>
      </c>
      <c r="C52" s="18">
        <v>4126.8</v>
      </c>
      <c r="D52" s="18">
        <v>5272.1</v>
      </c>
      <c r="E52" s="18">
        <v>5717.2</v>
      </c>
    </row>
    <row r="53" spans="1:5" ht="89.25">
      <c r="A53" s="8"/>
      <c r="B53" s="3" t="s">
        <v>9</v>
      </c>
      <c r="C53" s="17">
        <f>SUM(C54:C56)</f>
        <v>0</v>
      </c>
      <c r="D53" s="17">
        <f t="shared" ref="D53:E53" si="7">SUM(D54:D56)</f>
        <v>3400</v>
      </c>
      <c r="E53" s="17">
        <f t="shared" si="7"/>
        <v>3400</v>
      </c>
    </row>
    <row r="54" spans="1:5">
      <c r="A54" s="13"/>
      <c r="B54" s="7" t="s">
        <v>50</v>
      </c>
      <c r="C54" s="18">
        <v>0</v>
      </c>
      <c r="D54" s="18">
        <v>500</v>
      </c>
      <c r="E54" s="18">
        <v>500</v>
      </c>
    </row>
    <row r="55" spans="1:5" ht="30.75" customHeight="1">
      <c r="A55" s="13"/>
      <c r="B55" s="7" t="s">
        <v>37</v>
      </c>
      <c r="C55" s="18">
        <v>0</v>
      </c>
      <c r="D55" s="18">
        <v>2900</v>
      </c>
      <c r="E55" s="18">
        <v>2900</v>
      </c>
    </row>
    <row r="56" spans="1:5" ht="76.5" hidden="1">
      <c r="A56" s="8"/>
      <c r="B56" s="7" t="s">
        <v>38</v>
      </c>
      <c r="C56" s="18"/>
      <c r="D56" s="18"/>
      <c r="E56" s="18"/>
    </row>
    <row r="57" spans="1:5" ht="76.5">
      <c r="A57" s="8"/>
      <c r="B57" s="3" t="s">
        <v>10</v>
      </c>
      <c r="C57" s="17">
        <f>SUM(C58)</f>
        <v>6.5</v>
      </c>
      <c r="D57" s="17">
        <f t="shared" ref="D57:E57" si="8">SUM(D58)</f>
        <v>6.1</v>
      </c>
      <c r="E57" s="17">
        <f t="shared" si="8"/>
        <v>5.8</v>
      </c>
    </row>
    <row r="58" spans="1:5" ht="76.5">
      <c r="A58" s="8"/>
      <c r="B58" s="7" t="s">
        <v>38</v>
      </c>
      <c r="C58" s="18">
        <v>6.5</v>
      </c>
      <c r="D58" s="18">
        <v>6.1</v>
      </c>
      <c r="E58" s="18">
        <v>5.8</v>
      </c>
    </row>
    <row r="59" spans="1:5" ht="63.75">
      <c r="A59" s="8"/>
      <c r="B59" s="3" t="s">
        <v>11</v>
      </c>
      <c r="C59" s="17">
        <f>SUM(C60)</f>
        <v>2.2000000000000002</v>
      </c>
      <c r="D59" s="17">
        <f t="shared" ref="D59:E59" si="9">SUM(D60)</f>
        <v>2.2000000000000002</v>
      </c>
      <c r="E59" s="17">
        <f t="shared" si="9"/>
        <v>2.2000000000000002</v>
      </c>
    </row>
    <row r="60" spans="1:5" ht="76.5">
      <c r="A60" s="8"/>
      <c r="B60" s="7" t="s">
        <v>38</v>
      </c>
      <c r="C60" s="18">
        <v>2.2000000000000002</v>
      </c>
      <c r="D60" s="18">
        <v>2.2000000000000002</v>
      </c>
      <c r="E60" s="18">
        <v>2.2000000000000002</v>
      </c>
    </row>
    <row r="61" spans="1:5" ht="76.5">
      <c r="A61" s="8"/>
      <c r="B61" s="3" t="s">
        <v>12</v>
      </c>
      <c r="C61" s="17">
        <f>SUM(C62)</f>
        <v>1.4</v>
      </c>
      <c r="D61" s="17">
        <f t="shared" ref="D61:E61" si="10">SUM(D62)</f>
        <v>1.4</v>
      </c>
      <c r="E61" s="17">
        <f t="shared" si="10"/>
        <v>2.2000000000000002</v>
      </c>
    </row>
    <row r="62" spans="1:5" ht="76.5">
      <c r="A62" s="8"/>
      <c r="B62" s="7" t="s">
        <v>38</v>
      </c>
      <c r="C62" s="18">
        <v>1.4</v>
      </c>
      <c r="D62" s="18">
        <v>1.4</v>
      </c>
      <c r="E62" s="18">
        <v>2.2000000000000002</v>
      </c>
    </row>
    <row r="63" spans="1:5" ht="38.25">
      <c r="A63" s="21"/>
      <c r="B63" s="7" t="s">
        <v>68</v>
      </c>
      <c r="C63" s="18">
        <v>7300</v>
      </c>
      <c r="D63" s="18">
        <v>7300</v>
      </c>
      <c r="E63" s="18">
        <v>7300</v>
      </c>
    </row>
    <row r="64" spans="1:5" ht="51" hidden="1">
      <c r="A64" s="8"/>
      <c r="B64" s="3" t="s">
        <v>13</v>
      </c>
      <c r="C64" s="17">
        <f>SUM(C65)</f>
        <v>0</v>
      </c>
      <c r="D64" s="17">
        <f t="shared" ref="D64:E64" si="11">SUM(D65)</f>
        <v>0</v>
      </c>
      <c r="E64" s="17">
        <f t="shared" si="11"/>
        <v>0</v>
      </c>
    </row>
    <row r="65" spans="1:5" ht="76.5" hidden="1">
      <c r="A65" s="8"/>
      <c r="B65" s="7" t="s">
        <v>38</v>
      </c>
      <c r="C65" s="18">
        <v>0</v>
      </c>
      <c r="D65" s="18">
        <v>0</v>
      </c>
      <c r="E65" s="18">
        <v>0</v>
      </c>
    </row>
    <row r="66" spans="1:5" ht="38.25" hidden="1">
      <c r="A66" s="8"/>
      <c r="B66" s="3" t="s">
        <v>14</v>
      </c>
      <c r="C66" s="17">
        <f>SUM(C67)</f>
        <v>0</v>
      </c>
      <c r="D66" s="17">
        <f t="shared" ref="D66:E66" si="12">SUM(D67)</f>
        <v>0</v>
      </c>
      <c r="E66" s="17">
        <f t="shared" si="12"/>
        <v>0</v>
      </c>
    </row>
    <row r="67" spans="1:5" ht="76.5" hidden="1">
      <c r="A67" s="8"/>
      <c r="B67" s="7" t="s">
        <v>38</v>
      </c>
      <c r="C67" s="18">
        <v>0</v>
      </c>
      <c r="D67" s="18">
        <v>0</v>
      </c>
      <c r="E67" s="18">
        <v>0</v>
      </c>
    </row>
    <row r="68" spans="1:5" ht="38.25">
      <c r="A68" s="8"/>
      <c r="B68" s="3" t="s">
        <v>15</v>
      </c>
      <c r="C68" s="17">
        <f>SUM(C69)</f>
        <v>62.9</v>
      </c>
      <c r="D68" s="17">
        <f t="shared" ref="D68:E68" si="13">SUM(D69)</f>
        <v>629</v>
      </c>
      <c r="E68" s="17">
        <f t="shared" si="13"/>
        <v>62.9</v>
      </c>
    </row>
    <row r="69" spans="1:5" ht="76.5">
      <c r="A69" s="8"/>
      <c r="B69" s="7" t="s">
        <v>38</v>
      </c>
      <c r="C69" s="18">
        <v>62.9</v>
      </c>
      <c r="D69" s="18">
        <v>629</v>
      </c>
      <c r="E69" s="18">
        <v>62.9</v>
      </c>
    </row>
    <row r="70" spans="1:5" ht="51" hidden="1">
      <c r="A70" s="8"/>
      <c r="B70" s="3" t="s">
        <v>16</v>
      </c>
      <c r="C70" s="17">
        <f>SUM(C71)</f>
        <v>0</v>
      </c>
      <c r="D70" s="17">
        <f t="shared" ref="D70:E70" si="14">SUM(D71)</f>
        <v>0</v>
      </c>
      <c r="E70" s="17">
        <f t="shared" si="14"/>
        <v>0</v>
      </c>
    </row>
    <row r="71" spans="1:5" ht="76.5" hidden="1">
      <c r="A71" s="8"/>
      <c r="B71" s="7" t="s">
        <v>38</v>
      </c>
      <c r="C71" s="18">
        <v>0</v>
      </c>
      <c r="D71" s="18">
        <v>0</v>
      </c>
      <c r="E71" s="18">
        <v>0</v>
      </c>
    </row>
    <row r="72" spans="1:5" ht="76.5" hidden="1">
      <c r="A72" s="8"/>
      <c r="B72" s="3" t="s">
        <v>17</v>
      </c>
      <c r="C72" s="17">
        <f>SUM(C73)</f>
        <v>0</v>
      </c>
      <c r="D72" s="17">
        <f t="shared" ref="D72:E72" si="15">SUM(D73)</f>
        <v>0</v>
      </c>
      <c r="E72" s="17">
        <f t="shared" si="15"/>
        <v>0</v>
      </c>
    </row>
    <row r="73" spans="1:5" ht="76.5" hidden="1">
      <c r="A73" s="8"/>
      <c r="B73" s="7" t="s">
        <v>38</v>
      </c>
      <c r="C73" s="18"/>
      <c r="D73" s="18"/>
      <c r="E73" s="18"/>
    </row>
    <row r="74" spans="1:5" ht="38.25" hidden="1">
      <c r="A74" s="8"/>
      <c r="B74" s="3" t="s">
        <v>18</v>
      </c>
      <c r="C74" s="17">
        <f>SUM(C75)</f>
        <v>0</v>
      </c>
      <c r="D74" s="17">
        <f t="shared" ref="D74:E74" si="16">SUM(D75)</f>
        <v>0</v>
      </c>
      <c r="E74" s="17">
        <f t="shared" si="16"/>
        <v>0</v>
      </c>
    </row>
    <row r="75" spans="1:5" ht="76.5" hidden="1">
      <c r="A75" s="8"/>
      <c r="B75" s="7" t="s">
        <v>38</v>
      </c>
      <c r="C75" s="18">
        <v>0</v>
      </c>
      <c r="D75" s="18">
        <v>0</v>
      </c>
      <c r="E75" s="18">
        <v>0</v>
      </c>
    </row>
    <row r="76" spans="1:5" ht="38.25" hidden="1">
      <c r="A76" s="8"/>
      <c r="B76" s="3" t="s">
        <v>19</v>
      </c>
      <c r="C76" s="17">
        <f>SUM(C77)</f>
        <v>0</v>
      </c>
      <c r="D76" s="17">
        <f t="shared" ref="D76:E76" si="17">SUM(D77)</f>
        <v>0</v>
      </c>
      <c r="E76" s="17">
        <f t="shared" si="17"/>
        <v>0</v>
      </c>
    </row>
    <row r="77" spans="1:5" ht="76.5" hidden="1">
      <c r="A77" s="8"/>
      <c r="B77" s="7" t="s">
        <v>38</v>
      </c>
      <c r="C77" s="18">
        <v>0</v>
      </c>
      <c r="D77" s="18">
        <v>0</v>
      </c>
      <c r="E77" s="18">
        <v>0</v>
      </c>
    </row>
    <row r="78" spans="1:5" ht="51" hidden="1">
      <c r="A78" s="8"/>
      <c r="B78" s="3" t="s">
        <v>20</v>
      </c>
      <c r="C78" s="17">
        <f>SUM(C79)</f>
        <v>0</v>
      </c>
      <c r="D78" s="17">
        <f t="shared" ref="D78:E78" si="18">SUM(D79)</f>
        <v>0</v>
      </c>
      <c r="E78" s="17">
        <f t="shared" si="18"/>
        <v>0</v>
      </c>
    </row>
    <row r="79" spans="1:5" ht="76.5" hidden="1">
      <c r="A79" s="8"/>
      <c r="B79" s="7" t="s">
        <v>38</v>
      </c>
      <c r="C79" s="18">
        <v>0</v>
      </c>
      <c r="D79" s="18">
        <v>0</v>
      </c>
      <c r="E79" s="18">
        <v>0</v>
      </c>
    </row>
    <row r="80" spans="1:5" ht="51">
      <c r="A80" s="8"/>
      <c r="B80" s="3" t="s">
        <v>21</v>
      </c>
      <c r="C80" s="17">
        <f>SUM(C81)</f>
        <v>3</v>
      </c>
      <c r="D80" s="17">
        <f t="shared" ref="D80:E80" si="19">SUM(D81)</f>
        <v>3</v>
      </c>
      <c r="E80" s="17">
        <f t="shared" si="19"/>
        <v>3</v>
      </c>
    </row>
    <row r="81" spans="1:5" ht="76.5">
      <c r="A81" s="8"/>
      <c r="B81" s="7" t="s">
        <v>38</v>
      </c>
      <c r="C81" s="18">
        <v>3</v>
      </c>
      <c r="D81" s="18">
        <v>3</v>
      </c>
      <c r="E81" s="18">
        <v>3</v>
      </c>
    </row>
    <row r="82" spans="1:5" ht="51">
      <c r="A82" s="8"/>
      <c r="B82" s="3" t="s">
        <v>22</v>
      </c>
      <c r="C82" s="17">
        <f>SUM(C83)</f>
        <v>39.6</v>
      </c>
      <c r="D82" s="17">
        <f t="shared" ref="D82:E82" si="20">SUM(D83)</f>
        <v>38.9</v>
      </c>
      <c r="E82" s="17">
        <f t="shared" si="20"/>
        <v>38.9</v>
      </c>
    </row>
    <row r="83" spans="1:5" ht="76.5">
      <c r="A83" s="8"/>
      <c r="B83" s="7" t="s">
        <v>38</v>
      </c>
      <c r="C83" s="18">
        <f>21.5+8+10.1</f>
        <v>39.6</v>
      </c>
      <c r="D83" s="18">
        <f>21.5+8+9.4</f>
        <v>38.9</v>
      </c>
      <c r="E83" s="18">
        <f>21.5+8+9.4</f>
        <v>38.9</v>
      </c>
    </row>
    <row r="84" spans="1:5" ht="51">
      <c r="A84" s="8"/>
      <c r="B84" s="3" t="s">
        <v>23</v>
      </c>
      <c r="C84" s="17">
        <f>SUM(C85:C86)</f>
        <v>14000</v>
      </c>
      <c r="D84" s="17">
        <f t="shared" ref="D84:E84" si="21">SUM(D85:D86)</f>
        <v>14000</v>
      </c>
      <c r="E84" s="17">
        <f t="shared" si="21"/>
        <v>14000</v>
      </c>
    </row>
    <row r="85" spans="1:5" ht="25.5">
      <c r="A85" s="20"/>
      <c r="B85" s="7" t="s">
        <v>66</v>
      </c>
      <c r="C85" s="18">
        <v>14000</v>
      </c>
      <c r="D85" s="18">
        <v>14000</v>
      </c>
      <c r="E85" s="18">
        <v>14000</v>
      </c>
    </row>
    <row r="86" spans="1:5" ht="76.5" hidden="1">
      <c r="A86" s="8"/>
      <c r="B86" s="7" t="s">
        <v>38</v>
      </c>
      <c r="C86" s="18">
        <v>0</v>
      </c>
      <c r="D86" s="18">
        <v>0</v>
      </c>
      <c r="E86" s="18">
        <v>0</v>
      </c>
    </row>
    <row r="87" spans="1:5" ht="25.5">
      <c r="A87" s="11" t="s">
        <v>56</v>
      </c>
      <c r="B87" s="12" t="s">
        <v>57</v>
      </c>
      <c r="C87" s="17">
        <f>C88+C90+C92+C94+C96</f>
        <v>20.6</v>
      </c>
      <c r="D87" s="17">
        <f t="shared" ref="D87:E87" si="22">D88+D90+D92+D94+D96</f>
        <v>5.6000000000000005</v>
      </c>
      <c r="E87" s="17">
        <f t="shared" si="22"/>
        <v>4.7</v>
      </c>
    </row>
    <row r="88" spans="1:5" ht="51" hidden="1">
      <c r="A88" s="8"/>
      <c r="B88" s="3" t="s">
        <v>24</v>
      </c>
      <c r="C88" s="17">
        <f>SUM(C89)</f>
        <v>0</v>
      </c>
      <c r="D88" s="17">
        <f t="shared" ref="D88:E88" si="23">SUM(D89)</f>
        <v>0</v>
      </c>
      <c r="E88" s="17">
        <f t="shared" si="23"/>
        <v>0</v>
      </c>
    </row>
    <row r="89" spans="1:5" ht="76.5" hidden="1">
      <c r="A89" s="8"/>
      <c r="B89" s="7" t="s">
        <v>38</v>
      </c>
      <c r="C89" s="18"/>
      <c r="D89" s="18"/>
      <c r="E89" s="18"/>
    </row>
    <row r="90" spans="1:5" ht="25.5">
      <c r="A90" s="8"/>
      <c r="B90" s="3" t="s">
        <v>25</v>
      </c>
      <c r="C90" s="17">
        <f>SUM(C91)</f>
        <v>3.6</v>
      </c>
      <c r="D90" s="17">
        <f t="shared" ref="D90:E90" si="24">SUM(D91)</f>
        <v>3.6</v>
      </c>
      <c r="E90" s="17">
        <f t="shared" si="24"/>
        <v>3.6</v>
      </c>
    </row>
    <row r="91" spans="1:5" ht="76.5">
      <c r="A91" s="8"/>
      <c r="B91" s="7" t="s">
        <v>38</v>
      </c>
      <c r="C91" s="18">
        <v>3.6</v>
      </c>
      <c r="D91" s="18">
        <v>3.6</v>
      </c>
      <c r="E91" s="18">
        <v>3.6</v>
      </c>
    </row>
    <row r="92" spans="1:5" ht="38.25">
      <c r="A92" s="8"/>
      <c r="B92" s="3" t="s">
        <v>26</v>
      </c>
      <c r="C92" s="17">
        <f>SUM(C93)</f>
        <v>0.7</v>
      </c>
      <c r="D92" s="17">
        <f t="shared" ref="D92:E92" si="25">SUM(D93)</f>
        <v>0.8</v>
      </c>
      <c r="E92" s="17">
        <f t="shared" si="25"/>
        <v>0.4</v>
      </c>
    </row>
    <row r="93" spans="1:5" ht="76.5">
      <c r="A93" s="8"/>
      <c r="B93" s="7" t="s">
        <v>38</v>
      </c>
      <c r="C93" s="18">
        <v>0.7</v>
      </c>
      <c r="D93" s="18">
        <v>0.8</v>
      </c>
      <c r="E93" s="18">
        <v>0.4</v>
      </c>
    </row>
    <row r="94" spans="1:5" ht="25.5">
      <c r="A94" s="8"/>
      <c r="B94" s="3" t="s">
        <v>27</v>
      </c>
      <c r="C94" s="17">
        <f>SUM(C95)</f>
        <v>16.3</v>
      </c>
      <c r="D94" s="17">
        <f t="shared" ref="D94:E94" si="26">SUM(D95)</f>
        <v>1.2</v>
      </c>
      <c r="E94" s="17">
        <f t="shared" si="26"/>
        <v>0.7</v>
      </c>
    </row>
    <row r="95" spans="1:5" ht="76.5">
      <c r="A95" s="8"/>
      <c r="B95" s="7" t="s">
        <v>38</v>
      </c>
      <c r="C95" s="18">
        <v>16.3</v>
      </c>
      <c r="D95" s="18">
        <v>1.2</v>
      </c>
      <c r="E95" s="18">
        <v>0.7</v>
      </c>
    </row>
    <row r="96" spans="1:5" ht="25.5" hidden="1">
      <c r="A96" s="8"/>
      <c r="B96" s="3" t="s">
        <v>28</v>
      </c>
      <c r="C96" s="17">
        <f>SUM(C97)</f>
        <v>0</v>
      </c>
      <c r="D96" s="17">
        <f t="shared" ref="D96:E96" si="27">SUM(D97)</f>
        <v>0</v>
      </c>
      <c r="E96" s="17">
        <f t="shared" si="27"/>
        <v>0</v>
      </c>
    </row>
    <row r="97" spans="1:5" ht="79.5" hidden="1" customHeight="1">
      <c r="A97" s="8"/>
      <c r="B97" s="7" t="s">
        <v>38</v>
      </c>
      <c r="C97" s="18"/>
      <c r="D97" s="18"/>
      <c r="E97" s="18"/>
    </row>
    <row r="98" spans="1:5" ht="29.25" customHeight="1">
      <c r="A98" s="8"/>
      <c r="B98" s="3" t="s">
        <v>29</v>
      </c>
      <c r="C98" s="29">
        <f>C9+C87</f>
        <v>20646419</v>
      </c>
      <c r="D98" s="29">
        <f>D9+D87</f>
        <v>21506986.699999999</v>
      </c>
      <c r="E98" s="29">
        <f>E9+E87</f>
        <v>22146838.999999996</v>
      </c>
    </row>
  </sheetData>
  <mergeCells count="4">
    <mergeCell ref="C6:E6"/>
    <mergeCell ref="A6:A7"/>
    <mergeCell ref="A4:E4"/>
    <mergeCell ref="B6:B7"/>
  </mergeCells>
  <pageMargins left="1.1811023622047245" right="0.59055118110236227" top="0.78740157480314965" bottom="0.78740157480314965" header="0.31496062992125984" footer="0.51181102362204722"/>
  <pageSetup paperSize="9" scale="89" fitToHeight="0" orientation="portrait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2016-11-14T13:36:25Z</dcterms:modified>
</cp:coreProperties>
</file>