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11595" tabRatio="535"/>
  </bookViews>
  <sheets>
    <sheet name="Лист1" sheetId="2" r:id="rId1"/>
    <sheet name="Лист2" sheetId="3" r:id="rId2"/>
  </sheets>
  <definedNames>
    <definedName name="_xlnm.Print_Titles" localSheetId="0">Лист1!$8:$10</definedName>
    <definedName name="_xlnm.Print_Area" localSheetId="0">Лист1!$A$1:$L$56</definedName>
  </definedNames>
  <calcPr calcId="125725" refMode="R1C1"/>
</workbook>
</file>

<file path=xl/calcChain.xml><?xml version="1.0" encoding="utf-8"?>
<calcChain xmlns="http://schemas.openxmlformats.org/spreadsheetml/2006/main">
  <c r="G50" i="2"/>
  <c r="J50"/>
  <c r="I50"/>
  <c r="H50"/>
  <c r="G46"/>
  <c r="H46"/>
  <c r="G35"/>
  <c r="I35"/>
  <c r="H35"/>
  <c r="G27"/>
  <c r="J27"/>
  <c r="I27"/>
  <c r="H27"/>
  <c r="H23"/>
  <c r="I18"/>
  <c r="H18"/>
  <c r="H17" s="1"/>
  <c r="H11" s="1"/>
  <c r="G13"/>
  <c r="H13"/>
  <c r="G12"/>
  <c r="H12"/>
  <c r="H33"/>
  <c r="I33"/>
  <c r="J33"/>
  <c r="G33"/>
  <c r="H44"/>
  <c r="I44"/>
  <c r="J44"/>
  <c r="G44"/>
  <c r="H53"/>
  <c r="I53"/>
  <c r="J53"/>
  <c r="G53"/>
  <c r="H55"/>
  <c r="I55"/>
  <c r="J55"/>
  <c r="G55"/>
  <c r="G18"/>
  <c r="G23"/>
  <c r="G17"/>
  <c r="I23"/>
  <c r="I17" s="1"/>
  <c r="I11" s="1"/>
  <c r="J23"/>
  <c r="H39"/>
  <c r="J18"/>
  <c r="J17"/>
  <c r="I13"/>
  <c r="I12"/>
  <c r="J13"/>
  <c r="J12"/>
  <c r="G39"/>
  <c r="J35"/>
  <c r="G31"/>
  <c r="I31"/>
  <c r="J31"/>
  <c r="H31"/>
  <c r="B10"/>
  <c r="C10"/>
  <c r="D10" s="1"/>
  <c r="E10" s="1"/>
  <c r="F10" s="1"/>
  <c r="G10" s="1"/>
  <c r="H10" s="1"/>
  <c r="I10" s="1"/>
  <c r="J39"/>
  <c r="G43"/>
  <c r="G11" s="1"/>
  <c r="H43"/>
  <c r="I46"/>
  <c r="I43"/>
  <c r="J46"/>
  <c r="J43" s="1"/>
  <c r="J11" s="1"/>
  <c r="I39"/>
</calcChain>
</file>

<file path=xl/sharedStrings.xml><?xml version="1.0" encoding="utf-8"?>
<sst xmlns="http://schemas.openxmlformats.org/spreadsheetml/2006/main" count="208" uniqueCount="132">
  <si>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</si>
  <si>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</si>
  <si>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</si>
  <si>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>ГКУ Архангельской области "Дорожное агентство "Архангельскавтодор"</t>
  </si>
  <si>
    <t>Примечание</t>
  </si>
  <si>
    <t xml:space="preserve">Общий (предельный) объем бюджетных ассигнований бюджетов муниципальных образований на 2016 год </t>
  </si>
  <si>
    <t>7=3-4-5-6</t>
  </si>
  <si>
    <t xml:space="preserve">Общий (предельный) объем бюджетных ассигнований          на 2017 и 2018 годы </t>
  </si>
  <si>
    <t xml:space="preserve">Наименование объекта                                                                    </t>
  </si>
  <si>
    <t>Общий объем капитальных вложений за счет всех источников, тыс. руб.</t>
  </si>
  <si>
    <t>Форма расходования бюджетных средств, направление                  инвестирования</t>
  </si>
  <si>
    <t>Общий (предельный) объем бюджетных ассигнований областного бюджета на 2017 год, тыс. руб.</t>
  </si>
  <si>
    <t>Общий (предельный) объем бюджетных ассигнований областного бюджета на 2018 год, тыс. руб.</t>
  </si>
  <si>
    <t>Общий (предельный) объем бюджетных ассигнований областного бюджета на 2019 год, тыс. руб.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</si>
  <si>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</si>
  <si>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</si>
  <si>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>2015 / 2017</t>
  </si>
  <si>
    <t>1. Строительство мостового перехода через реку Устья на автомобильной дороге Октябрьский – Мягкославская (Некрасово)  с подъездом к дер. Мягкославская</t>
  </si>
  <si>
    <t>Перинатальный центр на 130 коек в г. Архангельске</t>
  </si>
  <si>
    <t>130 коек</t>
  </si>
  <si>
    <t xml:space="preserve">министерство строительства и архитектуры Архангельской области </t>
  </si>
  <si>
    <t>2014 / 2017</t>
  </si>
  <si>
    <t>государственная корпорация по содействию разработке, производству 
и экспорту высокотехнологичной промышленной продукции "Ростех"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</si>
  <si>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</si>
  <si>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>1. Пристройка сценическо-зрительного комплекса к основному зданию и реконструкция существующего здания Архангельского театра кукол по адресу: г. Архангельск, просп. Троицкий, 5</t>
  </si>
  <si>
    <t>330 мест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</si>
  <si>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- ГКУ Архангельской области "ГУКС")</t>
  </si>
  <si>
    <t>1. Строительство (создание "под ключ") многоквартирных домов, приобретение жилых помещений в многоквартирных домах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</si>
  <si>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 xml:space="preserve">97 020,0 кв. м жилых площадей
</t>
  </si>
  <si>
    <t xml:space="preserve"> ГКУ Архангельской области "ГУКС"</t>
  </si>
  <si>
    <t>бюджетные инвестиции в объекты государственной собственности Архангельской области, строительство / приобретение</t>
  </si>
  <si>
    <t>министерство топливно-энергетического комплекса и жилищно-коммунального хозяйства Архангельской области</t>
  </si>
  <si>
    <t>администрации муниципальных образований Архангельской области</t>
  </si>
  <si>
    <t>2016 / 2017</t>
  </si>
  <si>
    <t>Прогнозный срок                                                            (начало / окончание)</t>
  </si>
  <si>
    <t>протяженность:                                             дороги 1,486 км /                                  мостового перехода 139,54 п.м.</t>
  </si>
  <si>
    <t>2016 / 2020</t>
  </si>
  <si>
    <t>2. Реконструкция автомобильной дороги Усть-Ваеньга - Осиново - Фалюки (до дер. Задориха) на участке км 43+500 - км 63+000</t>
  </si>
  <si>
    <t xml:space="preserve">протяженность дороги 19,5 км </t>
  </si>
  <si>
    <t>протяженность дороги 1,975 км</t>
  </si>
  <si>
    <t>протяженность дороги 0,237 км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</si>
  <si>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</si>
  <si>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>1) строительство Подъезда к с. Шеговары от автомобильной дороги М-8 «Холмогоры в Шенкурском районе Архангельской области области</t>
  </si>
  <si>
    <t>2) строительство Подъезда к дер. Никифоровской от автомобильной дороги М-8 «Холмогоры» в Шенкурском районе Архангельской</t>
  </si>
  <si>
    <t xml:space="preserve">3) строительство Подъезда к дер Логиновская от автомобильной дороги Подъезд к дер. Макаровская в Няндомском районе Архангельской области </t>
  </si>
  <si>
    <t>протяженность дороги 1,479 км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</si>
  <si>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</si>
  <si>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государственное казенное учреждение Архангельской области "Дорожное агентство "Архангельскавтодор" (далее - ГКУ Архангельской области "Дорожное агентство "Архангельскавтодор")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</si>
  <si>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"Обеспечеиие качественным, доступным жильем и объектами инженерной инфраструктуры населения Архангельской области (2014-2020 годы)"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</si>
  <si>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-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из них:</t>
  </si>
  <si>
    <t>1) обеспечение объектами инженерной инфраструктуры земельных участков, предоставляемых для расселения аварийного жилья</t>
  </si>
  <si>
    <t>2) обеспечение земельных участков инженерной инфраструктурой для строительства многоквартирных домов в VI - VII жилых районах (магистральные сети) (проектирование, строительство, выполнение кадастровых работ)</t>
  </si>
  <si>
    <t>ГКУ Архангельской области "ГУКС"</t>
  </si>
  <si>
    <t>администрация муниципального образования «Город Архангельск»</t>
  </si>
  <si>
    <t>2 единицы</t>
  </si>
  <si>
    <t>2017 / 2019</t>
  </si>
  <si>
    <t>13,4 км</t>
  </si>
  <si>
    <t>1. Строительтво и реконструкции системы водоснабжения поселка Соловецкий</t>
  </si>
  <si>
    <t>агентство по развитию Соловецкого архипелага Архангельской области</t>
  </si>
  <si>
    <t>администрация муниципального образования «Приморский муниципальный район»</t>
  </si>
  <si>
    <t>субсидии на софинансирование капитальных вложений в объекты муниципальной собствености, строительство</t>
  </si>
  <si>
    <t>2. Строительство канализационных сетей и коллекторов, канализационных очистных сооружений поселка Соловецкий, проведение оценки воздействия на объект всемирного наследия ЮНЕСКО</t>
  </si>
  <si>
    <t>10,97 км</t>
  </si>
  <si>
    <t xml:space="preserve">протяженность сетей: ливневой канализации                                                         494 м;
водоснабжения                                                                                4 км
</t>
  </si>
  <si>
    <t xml:space="preserve">сети: водоснабжения - 113 м3/час; теплоснабжения - 7,1 Гкал/час; электроснабжения - 3562 кВА
</t>
  </si>
  <si>
    <t>3. Строительство комплекса по переработке и размещению отходов производства и потребления в поселке Соловецкий, проведение оценки воздействия на объект всемирного наследия ЮНЕСКО</t>
  </si>
  <si>
    <t>2017 / 2018</t>
  </si>
  <si>
    <t>2. Строительство центра культурного развития в г.Каргополе</t>
  </si>
  <si>
    <t>120 мест</t>
  </si>
  <si>
    <t>министерство строительства и архитектуры Архангельской области</t>
  </si>
  <si>
    <t>администрация муниципального образования «Каргопольский муниципальный район»</t>
  </si>
  <si>
    <t xml:space="preserve"> объем принимаемых отходов составит                          6 419,94 куб. м / год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</si>
  <si>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(2013 - 2020 годы)"</t>
  </si>
  <si>
    <t>IV. Программа модернизации здравоохранения Архангельской области                                                       на 2011 - 2017 годы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</si>
  <si>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</si>
  <si>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</si>
  <si>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субсидии на софинансирование капитальных вложений в объекты муниципальной собственности, приобретение</t>
  </si>
  <si>
    <t>2. Общеобразовательные организации и профессиональные образовательные организации в Архангельской области, в том числе:</t>
  </si>
  <si>
    <t>1) строительство начальной общеобразовательной школы на 320 учащихся в с.Красноборск Архангельской области</t>
  </si>
  <si>
    <t>2) средняя общеобразовательная школа с эстетическим уклоном на 240 мест                                                                     в пос. Ерцево Коношского района</t>
  </si>
  <si>
    <t>320 мест</t>
  </si>
  <si>
    <t>240 мест</t>
  </si>
  <si>
    <t>администрация муниципального образования «Красноборский муниципальный район»</t>
  </si>
  <si>
    <t>2015 / 2018</t>
  </si>
  <si>
    <t>администрация муниципального образования «Мезенский муниципальный район»</t>
  </si>
  <si>
    <t>1) строительство школы-сада в правобережной части г.Каргополя по ул.Чеснокова, 12б</t>
  </si>
  <si>
    <t>200 мест</t>
  </si>
  <si>
    <t>2) строительство детского сада на 120 мест в пос. Каменка Мезенского района</t>
  </si>
  <si>
    <t>60 мест</t>
  </si>
  <si>
    <t>-</t>
  </si>
  <si>
    <t>2018 / 2019</t>
  </si>
  <si>
    <t>администрация муниципального образования «Вилегодский муниципальный район»</t>
  </si>
  <si>
    <t>853,63 м</t>
  </si>
  <si>
    <t>субсидии на софинансирование капитальных вложений в объекты муниципальной собствености</t>
  </si>
  <si>
    <t xml:space="preserve">3) строительство детского сада на 120 мест в пос. Катунино Приморского района
</t>
  </si>
  <si>
    <t>2015 / 2019</t>
  </si>
  <si>
    <t>2016 / 2018</t>
  </si>
  <si>
    <t>3) строительство общеобразовательной школы на 860 мест в г. Вельске</t>
  </si>
  <si>
    <t>860 мест</t>
  </si>
  <si>
    <t>администрация муниципального образования «Вельский муниципальный район»</t>
  </si>
  <si>
    <t>2018 / 2020</t>
  </si>
  <si>
    <t>Строительство центра культурного развития на 120 мест в с. Ильинско-Подомское Вилегодского района</t>
  </si>
  <si>
    <t>1. Развитие сети учреждений культурно-досугового типа в сельской местности</t>
  </si>
  <si>
    <t>2.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</si>
  <si>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2. Разработка генеральных планов и правил землепользования, координатное описание границ Архангельской области, описание и утверждение в соответствии с требованиями градостроительного и земельного законодательства границ муниципальных образований Архангельской области</t>
  </si>
  <si>
    <t>2014 / 2019</t>
  </si>
  <si>
    <t>2013 / 2018</t>
  </si>
  <si>
    <t>Строительство футбольного поля и беговых дорожек на стадионе "Салют"                                                                                                      в г. Котлас</t>
  </si>
  <si>
    <t>администрация муниципального образования «Котлас»</t>
  </si>
  <si>
    <t>45 чел./смену</t>
  </si>
  <si>
    <t>Модульные водоочистные сооружения из поверхностного источника для обеспечения питьевой водой южных районов г. Архангельска (I этап)</t>
  </si>
  <si>
    <t>4500 м3/сутки</t>
  </si>
  <si>
    <t>3. Строительство автомобильной дороги по проезду Сибиряковцев в обход областной больницы г. Архангельска</t>
  </si>
  <si>
    <t>0,72 км</t>
  </si>
  <si>
    <t>V. Адресная программа Архангельской области                                                                                             "Переселение граждан из аварийного жилищного фонда на 2013-2017 годы"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</si>
  <si>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2019 годы)"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</si>
  <si>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(2014 - 2020 годы)"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</si>
  <si>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                                                                     (2014 - 2020 годы)"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</si>
  <si>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(2014-2020 годы)"</t>
  </si>
  <si>
    <t>XI.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энергетики, связи и жилищно-коммунального хозяйства Архангельской области (2014 - 2020 годы)"</t>
  </si>
  <si>
    <t xml:space="preserve">государственное казенное учреждение Архангельской области "Дирекция по развитию Соловецкого архипелага"
</t>
  </si>
  <si>
    <t>администрация муниципального образования "Приморский муниципальный район"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</si>
  <si>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                                                                                                              (2014 - 2020 годы)"</t>
  </si>
  <si>
    <t>2. Укрепление правого берега реки Северная Двина в Соломбальском территориальном округе          г. Архангельска на участке                        от ул. Маяковского                                                   до ул. Кедрова» (I этап,                              2 подэтап и II этап)</t>
  </si>
  <si>
    <t>1. Укрепление правого берега реки Северная Двина в Соломбальском территориальном округе           г. Архангельска на участке от улицы Маяковского                                             до улицы Кедрова» (I этап, 1 подэтап)</t>
  </si>
  <si>
    <t xml:space="preserve">Областная адресная инвестиционная программа на 2017 год и на плановый период 2018 и 2019 годов  </t>
  </si>
  <si>
    <t xml:space="preserve">            Приложение № 16</t>
  </si>
  <si>
    <t xml:space="preserve">            к областному закону</t>
  </si>
  <si>
    <t>4) строительство детского сада на 60 мест в пос. Турдеево *</t>
  </si>
  <si>
    <t>3. Строительство (приобретение) речных судов для осуществления пассажирских перевозок на территории Архангельской области *</t>
  </si>
  <si>
    <t>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</si>
  <si>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(2013 - 2020 годы)"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</si>
</sst>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1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6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i/>
      <sz val="14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Font="1"/>
    <xf numFmtId="0" fontId="2" fillId="0" borderId="0" xfId="0" applyFont="1" applyAlignment="1"/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/>
    <xf numFmtId="0" fontId="0" fillId="0" borderId="0" xfId="0" applyFont="1" applyBorder="1"/>
    <xf numFmtId="0" fontId="2" fillId="0" borderId="0" xfId="0" applyFont="1" applyBorder="1" applyAlignment="1"/>
    <xf numFmtId="0" fontId="4" fillId="0" borderId="0" xfId="0" applyFont="1" applyBorder="1"/>
    <xf numFmtId="0" fontId="3" fillId="2" borderId="1" xfId="0" applyNumberFormat="1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vertical="center" wrapText="1"/>
    </xf>
    <xf numFmtId="164" fontId="8" fillId="2" borderId="1" xfId="1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165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165" fontId="3" fillId="0" borderId="3" xfId="0" applyNumberFormat="1" applyFont="1" applyBorder="1" applyAlignment="1">
      <alignment vertical="center" wrapText="1"/>
    </xf>
    <xf numFmtId="164" fontId="3" fillId="2" borderId="0" xfId="1" applyFont="1" applyFill="1" applyBorder="1" applyAlignment="1">
      <alignment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65" fontId="4" fillId="0" borderId="1" xfId="2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165" fontId="3" fillId="0" borderId="1" xfId="2" applyNumberFormat="1" applyFont="1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vertical="center" wrapText="1"/>
    </xf>
    <xf numFmtId="165" fontId="7" fillId="3" borderId="5" xfId="0" applyNumberFormat="1" applyFont="1" applyFill="1" applyBorder="1" applyAlignment="1">
      <alignment vertical="center" wrapText="1"/>
    </xf>
    <xf numFmtId="165" fontId="7" fillId="3" borderId="2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65" fontId="3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15" fillId="0" borderId="3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17" fillId="0" borderId="0" xfId="0" applyFont="1" applyBorder="1"/>
    <xf numFmtId="0" fontId="17" fillId="0" borderId="0" xfId="0" applyFont="1"/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165" fontId="3" fillId="0" borderId="8" xfId="0" applyNumberFormat="1" applyFont="1" applyBorder="1" applyAlignment="1">
      <alignment vertical="center"/>
    </xf>
    <xf numFmtId="165" fontId="3" fillId="0" borderId="8" xfId="2" applyNumberFormat="1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65" fontId="3" fillId="0" borderId="8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2" fillId="0" borderId="0" xfId="0" applyFont="1" applyBorder="1" applyAlignment="1"/>
    <xf numFmtId="0" fontId="0" fillId="0" borderId="5" xfId="0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/>
  </cellXfs>
  <cellStyles count="5"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3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AE71"/>
  <sheetViews>
    <sheetView showGridLines="0" tabSelected="1" zoomScale="85" zoomScaleNormal="85" workbookViewId="0">
      <pane ySplit="9" topLeftCell="A10" activePane="bottomLeft" state="frozen"/>
      <selection pane="bottomLeft" activeCell="B3" sqref="B3"/>
    </sheetView>
  </sheetViews>
  <sheetFormatPr defaultRowHeight="15" outlineLevelRow="1"/>
  <cols>
    <col min="1" max="1" width="28.7109375" style="1" customWidth="1"/>
    <col min="2" max="3" width="19.85546875" style="1" customWidth="1"/>
    <col min="4" max="4" width="22.42578125" style="1" customWidth="1"/>
    <col min="5" max="5" width="23.85546875" style="1" customWidth="1"/>
    <col min="6" max="6" width="14.85546875" style="1" customWidth="1"/>
    <col min="7" max="7" width="19.140625" style="1" customWidth="1"/>
    <col min="8" max="8" width="20.7109375" style="1" customWidth="1"/>
    <col min="9" max="9" width="20.28515625" style="1" customWidth="1"/>
    <col min="10" max="10" width="19.85546875" style="1" customWidth="1"/>
    <col min="11" max="11" width="19.7109375" style="1" hidden="1" customWidth="1"/>
    <col min="12" max="12" width="22.28515625" style="6" hidden="1" customWidth="1"/>
    <col min="13" max="13" width="5.5703125" style="1" hidden="1" customWidth="1"/>
    <col min="14" max="26" width="9.140625" style="6"/>
    <col min="27" max="16384" width="9.140625" style="1"/>
  </cols>
  <sheetData>
    <row r="1" spans="1:26" s="18" customFormat="1" ht="15.75">
      <c r="A1" s="19"/>
      <c r="B1" s="19"/>
      <c r="C1" s="19"/>
      <c r="D1" s="19"/>
      <c r="E1" s="19"/>
      <c r="F1" s="19"/>
      <c r="G1" s="19"/>
      <c r="H1" s="19"/>
      <c r="I1" s="100" t="s">
        <v>126</v>
      </c>
      <c r="J1" s="100"/>
      <c r="L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s="18" customFormat="1" ht="15.75">
      <c r="A2" s="19"/>
      <c r="B2" s="19"/>
      <c r="C2" s="19"/>
      <c r="D2" s="19"/>
      <c r="E2" s="19"/>
      <c r="F2" s="19"/>
      <c r="G2" s="19"/>
      <c r="H2" s="19"/>
      <c r="I2" s="100" t="s">
        <v>127</v>
      </c>
      <c r="J2" s="100"/>
      <c r="L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s="18" customFormat="1">
      <c r="A3" s="19"/>
      <c r="B3" s="19"/>
      <c r="C3" s="19"/>
      <c r="D3" s="19"/>
      <c r="E3" s="19"/>
      <c r="F3" s="19"/>
      <c r="G3" s="19"/>
      <c r="H3" s="19"/>
      <c r="I3" s="67"/>
      <c r="J3" s="67"/>
      <c r="L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s="18" customFormat="1">
      <c r="A4" s="19"/>
      <c r="B4" s="19"/>
      <c r="C4" s="19"/>
      <c r="D4" s="19"/>
      <c r="E4" s="19"/>
      <c r="F4" s="19"/>
      <c r="G4" s="19"/>
      <c r="H4" s="19"/>
      <c r="I4" s="67"/>
      <c r="J4" s="67"/>
      <c r="L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s="18" customFormat="1" ht="4.5" customHeight="1">
      <c r="A5" s="19"/>
      <c r="B5" s="19"/>
      <c r="C5" s="19"/>
      <c r="D5" s="19"/>
      <c r="E5" s="19"/>
      <c r="F5" s="19"/>
      <c r="G5" s="19"/>
      <c r="H5" s="19"/>
      <c r="I5" s="67"/>
      <c r="J5" s="67"/>
      <c r="L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s="18" customFormat="1" ht="20.25" customHeight="1">
      <c r="A6" s="102" t="s">
        <v>125</v>
      </c>
      <c r="B6" s="102"/>
      <c r="C6" s="102"/>
      <c r="D6" s="102"/>
      <c r="E6" s="102"/>
      <c r="F6" s="102"/>
      <c r="G6" s="102"/>
      <c r="H6" s="102"/>
      <c r="I6" s="102"/>
      <c r="J6" s="102"/>
      <c r="L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18.75" customHeight="1">
      <c r="A7" s="103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6"/>
    </row>
    <row r="8" spans="1:26" s="18" customFormat="1" ht="51.75" customHeight="1">
      <c r="A8" s="91" t="s">
        <v>8</v>
      </c>
      <c r="B8" s="91" t="s">
        <v>0</v>
      </c>
      <c r="C8" s="91" t="s">
        <v>10</v>
      </c>
      <c r="D8" s="91" t="s">
        <v>2</v>
      </c>
      <c r="E8" s="91" t="s">
        <v>1</v>
      </c>
      <c r="F8" s="91" t="s">
        <v>34</v>
      </c>
      <c r="G8" s="91" t="s">
        <v>9</v>
      </c>
      <c r="H8" s="91" t="s">
        <v>11</v>
      </c>
      <c r="I8" s="91" t="s">
        <v>12</v>
      </c>
      <c r="J8" s="91" t="s">
        <v>13</v>
      </c>
      <c r="K8" s="93" t="s">
        <v>5</v>
      </c>
      <c r="L8" s="93" t="s">
        <v>7</v>
      </c>
      <c r="M8" s="91" t="s">
        <v>4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s="18" customFormat="1" ht="62.25" customHeight="1">
      <c r="A9" s="91"/>
      <c r="B9" s="91"/>
      <c r="C9" s="98"/>
      <c r="D9" s="98"/>
      <c r="E9" s="98"/>
      <c r="F9" s="98"/>
      <c r="G9" s="98"/>
      <c r="H9" s="98"/>
      <c r="I9" s="98"/>
      <c r="J9" s="98"/>
      <c r="K9" s="94"/>
      <c r="L9" s="94"/>
      <c r="M9" s="92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s="72" customFormat="1" ht="18" customHeight="1">
      <c r="A10" s="68">
        <v>1</v>
      </c>
      <c r="B10" s="68">
        <f>1+A10</f>
        <v>2</v>
      </c>
      <c r="C10" s="68">
        <f t="shared" ref="C10:I10" si="0">1+B10</f>
        <v>3</v>
      </c>
      <c r="D10" s="68">
        <f t="shared" si="0"/>
        <v>4</v>
      </c>
      <c r="E10" s="68">
        <f t="shared" si="0"/>
        <v>5</v>
      </c>
      <c r="F10" s="68">
        <f t="shared" si="0"/>
        <v>6</v>
      </c>
      <c r="G10" s="68">
        <f t="shared" si="0"/>
        <v>7</v>
      </c>
      <c r="H10" s="68">
        <f t="shared" si="0"/>
        <v>8</v>
      </c>
      <c r="I10" s="68">
        <f t="shared" si="0"/>
        <v>9</v>
      </c>
      <c r="J10" s="68">
        <v>10</v>
      </c>
      <c r="K10" s="69">
        <v>6</v>
      </c>
      <c r="L10" s="69" t="s">
        <v>6</v>
      </c>
      <c r="M10" s="70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</row>
    <row r="11" spans="1:26" s="18" customFormat="1" ht="27.75" customHeight="1">
      <c r="A11" s="95" t="s">
        <v>23</v>
      </c>
      <c r="B11" s="97"/>
      <c r="C11" s="97"/>
      <c r="D11" s="97"/>
      <c r="E11" s="28"/>
      <c r="F11" s="28"/>
      <c r="G11" s="36">
        <f>G12+G17+G27+G31+G33+G35+G39+G43+G50+G53+G55</f>
        <v>12153420.389999997</v>
      </c>
      <c r="H11" s="36">
        <f>H12+H17+H27+H31+H33+H35+H39+H43+H50+H53+H55</f>
        <v>1547583.9000000001</v>
      </c>
      <c r="I11" s="36">
        <f>I12+I17+I27+I31+I33+I35+I39+I43+I50+I53+I55</f>
        <v>839159.3</v>
      </c>
      <c r="J11" s="36">
        <f>J12+J17+J27+J31+J33+J35+J39+J43+J50+J53+J55</f>
        <v>744644.7</v>
      </c>
      <c r="K11" s="29"/>
      <c r="L11" s="30"/>
      <c r="M11" s="12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s="18" customFormat="1" ht="56.25" customHeight="1">
      <c r="A12" s="95" t="s">
        <v>48</v>
      </c>
      <c r="B12" s="96"/>
      <c r="C12" s="96"/>
      <c r="D12" s="96"/>
      <c r="E12" s="44"/>
      <c r="F12" s="45"/>
      <c r="G12" s="36">
        <f>G13+G16</f>
        <v>511295.5</v>
      </c>
      <c r="H12" s="36">
        <f>H13+H16</f>
        <v>297229.59999999998</v>
      </c>
      <c r="I12" s="36">
        <f>I13+I16</f>
        <v>18401.400000000001</v>
      </c>
      <c r="J12" s="36">
        <f>J13+J16</f>
        <v>20000</v>
      </c>
      <c r="K12" s="29"/>
      <c r="L12" s="30"/>
      <c r="M12" s="12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s="18" customFormat="1" ht="107.25" customHeight="1">
      <c r="A13" s="95" t="s">
        <v>49</v>
      </c>
      <c r="B13" s="97"/>
      <c r="C13" s="97"/>
      <c r="D13" s="97"/>
      <c r="E13" s="28"/>
      <c r="F13" s="28"/>
      <c r="G13" s="36">
        <f>SUM(G14:G15)</f>
        <v>412955.7</v>
      </c>
      <c r="H13" s="36">
        <f>SUM(H14:H15)</f>
        <v>297229.59999999998</v>
      </c>
      <c r="I13" s="36">
        <f>SUM(I14:I15)</f>
        <v>0</v>
      </c>
      <c r="J13" s="36">
        <f>SUM(J14:J15)</f>
        <v>0</v>
      </c>
      <c r="K13" s="29"/>
      <c r="L13" s="30"/>
      <c r="M13" s="12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s="18" customFormat="1" ht="163.5" customHeight="1">
      <c r="A14" s="35" t="s">
        <v>50</v>
      </c>
      <c r="B14" s="17" t="s">
        <v>64</v>
      </c>
      <c r="C14" s="3" t="s">
        <v>14</v>
      </c>
      <c r="D14" s="9" t="s">
        <v>20</v>
      </c>
      <c r="E14" s="9" t="s">
        <v>26</v>
      </c>
      <c r="F14" s="3" t="s">
        <v>16</v>
      </c>
      <c r="G14" s="61">
        <v>238051.1</v>
      </c>
      <c r="H14" s="36">
        <v>90000</v>
      </c>
      <c r="I14" s="36">
        <v>0</v>
      </c>
      <c r="J14" s="36">
        <v>0</v>
      </c>
      <c r="K14" s="29"/>
      <c r="L14" s="30"/>
      <c r="M14" s="12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s="18" customFormat="1" ht="169.5" customHeight="1">
      <c r="A15" s="35" t="s">
        <v>51</v>
      </c>
      <c r="B15" s="17" t="s">
        <v>63</v>
      </c>
      <c r="C15" s="3" t="s">
        <v>41</v>
      </c>
      <c r="D15" s="9" t="s">
        <v>20</v>
      </c>
      <c r="E15" s="9" t="s">
        <v>52</v>
      </c>
      <c r="F15" s="3" t="s">
        <v>16</v>
      </c>
      <c r="G15" s="26">
        <v>174904.6</v>
      </c>
      <c r="H15" s="62">
        <v>207229.6</v>
      </c>
      <c r="I15" s="62">
        <v>0</v>
      </c>
      <c r="J15" s="62">
        <v>0</v>
      </c>
      <c r="K15" s="29"/>
      <c r="L15" s="30"/>
      <c r="M15" s="12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s="18" customFormat="1" ht="117.75" customHeight="1">
      <c r="A16" s="95" t="s">
        <v>104</v>
      </c>
      <c r="B16" s="101"/>
      <c r="C16" s="3" t="s">
        <v>93</v>
      </c>
      <c r="D16" s="3" t="s">
        <v>20</v>
      </c>
      <c r="E16" s="3" t="s">
        <v>32</v>
      </c>
      <c r="F16" s="3" t="s">
        <v>105</v>
      </c>
      <c r="G16" s="36">
        <v>98339.8</v>
      </c>
      <c r="H16" s="36">
        <v>0</v>
      </c>
      <c r="I16" s="36">
        <v>18401.400000000001</v>
      </c>
      <c r="J16" s="36">
        <v>20000</v>
      </c>
      <c r="K16" s="29"/>
      <c r="L16" s="30"/>
      <c r="M16" s="12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s="18" customFormat="1" ht="42" customHeight="1">
      <c r="A17" s="95" t="s">
        <v>131</v>
      </c>
      <c r="B17" s="96"/>
      <c r="C17" s="96"/>
      <c r="D17" s="96"/>
      <c r="E17" s="49"/>
      <c r="F17" s="46"/>
      <c r="G17" s="36">
        <f>G18+G23</f>
        <v>1224091.3999999999</v>
      </c>
      <c r="H17" s="36">
        <f>H18+H23</f>
        <v>157000</v>
      </c>
      <c r="I17" s="36">
        <f>I18+I23</f>
        <v>361365</v>
      </c>
      <c r="J17" s="36">
        <f>J18+J23</f>
        <v>345190.2</v>
      </c>
      <c r="K17" s="29"/>
      <c r="L17" s="30"/>
      <c r="M17" s="12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s="18" customFormat="1" ht="39" customHeight="1">
      <c r="A18" s="95" t="s">
        <v>74</v>
      </c>
      <c r="B18" s="99"/>
      <c r="C18" s="99"/>
      <c r="D18" s="99"/>
      <c r="E18" s="49"/>
      <c r="F18" s="46"/>
      <c r="G18" s="36">
        <f>SUM(G19:G22)</f>
        <v>495321.19999999995</v>
      </c>
      <c r="H18" s="36">
        <f>SUM(H19:H22)</f>
        <v>50000</v>
      </c>
      <c r="I18" s="36">
        <f>SUM(I19:I22)</f>
        <v>160485</v>
      </c>
      <c r="J18" s="36">
        <f>SUM(J19:J22)</f>
        <v>40000</v>
      </c>
      <c r="K18" s="29"/>
      <c r="L18" s="30"/>
      <c r="M18" s="12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s="18" customFormat="1" ht="128.25" customHeight="1">
      <c r="A19" s="56" t="s">
        <v>85</v>
      </c>
      <c r="B19" s="9" t="s">
        <v>86</v>
      </c>
      <c r="C19" s="3" t="s">
        <v>60</v>
      </c>
      <c r="D19" s="3" t="s">
        <v>20</v>
      </c>
      <c r="E19" s="3" t="s">
        <v>70</v>
      </c>
      <c r="F19" s="3" t="s">
        <v>106</v>
      </c>
      <c r="G19" s="36">
        <v>171871.5</v>
      </c>
      <c r="H19" s="31">
        <v>0</v>
      </c>
      <c r="I19" s="31">
        <v>7307</v>
      </c>
      <c r="J19" s="31">
        <v>0</v>
      </c>
      <c r="K19" s="29"/>
      <c r="L19" s="30"/>
      <c r="M19" s="12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s="18" customFormat="1" ht="130.5" customHeight="1">
      <c r="A20" s="35" t="s">
        <v>87</v>
      </c>
      <c r="B20" s="9" t="s">
        <v>68</v>
      </c>
      <c r="C20" s="3" t="s">
        <v>60</v>
      </c>
      <c r="D20" s="3" t="s">
        <v>20</v>
      </c>
      <c r="E20" s="55" t="s">
        <v>84</v>
      </c>
      <c r="F20" s="3" t="s">
        <v>96</v>
      </c>
      <c r="G20" s="36">
        <v>140836.6</v>
      </c>
      <c r="H20" s="31">
        <v>0</v>
      </c>
      <c r="I20" s="31">
        <v>85780</v>
      </c>
      <c r="J20" s="31">
        <v>0</v>
      </c>
      <c r="K20" s="29"/>
      <c r="L20" s="30"/>
      <c r="M20" s="12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s="18" customFormat="1" ht="136.5" customHeight="1">
      <c r="A21" s="35" t="s">
        <v>94</v>
      </c>
      <c r="B21" s="9" t="s">
        <v>68</v>
      </c>
      <c r="C21" s="3" t="s">
        <v>60</v>
      </c>
      <c r="D21" s="3" t="s">
        <v>20</v>
      </c>
      <c r="E21" s="55" t="s">
        <v>59</v>
      </c>
      <c r="F21" s="3" t="s">
        <v>95</v>
      </c>
      <c r="G21" s="62">
        <v>98713.1</v>
      </c>
      <c r="H21" s="31">
        <v>0</v>
      </c>
      <c r="I21" s="31">
        <v>37693</v>
      </c>
      <c r="J21" s="31">
        <v>40000</v>
      </c>
      <c r="K21" s="29"/>
      <c r="L21" s="30"/>
      <c r="M21" s="12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s="18" customFormat="1" ht="129" customHeight="1">
      <c r="A22" s="35" t="s">
        <v>128</v>
      </c>
      <c r="B22" s="9" t="s">
        <v>88</v>
      </c>
      <c r="C22" s="3" t="s">
        <v>60</v>
      </c>
      <c r="D22" s="3" t="s">
        <v>20</v>
      </c>
      <c r="E22" s="20" t="s">
        <v>53</v>
      </c>
      <c r="F22" s="3" t="s">
        <v>66</v>
      </c>
      <c r="G22" s="31">
        <v>83900</v>
      </c>
      <c r="H22" s="31">
        <v>50000</v>
      </c>
      <c r="I22" s="31">
        <v>29705</v>
      </c>
      <c r="J22" s="31">
        <v>0</v>
      </c>
      <c r="K22" s="29"/>
      <c r="L22" s="30"/>
      <c r="M22" s="12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s="18" customFormat="1" ht="51.75" customHeight="1">
      <c r="A23" s="95" t="s">
        <v>77</v>
      </c>
      <c r="B23" s="99"/>
      <c r="C23" s="99"/>
      <c r="D23" s="99"/>
      <c r="E23" s="49"/>
      <c r="F23" s="46"/>
      <c r="G23" s="36">
        <f>SUM(G24:G26)</f>
        <v>728770.20000000007</v>
      </c>
      <c r="H23" s="36">
        <f>SUM(H24:H26)</f>
        <v>107000</v>
      </c>
      <c r="I23" s="36">
        <f>SUM(I24:I26)</f>
        <v>200880</v>
      </c>
      <c r="J23" s="36">
        <f>SUM(J24:J26)</f>
        <v>305190.2</v>
      </c>
      <c r="K23" s="29"/>
      <c r="L23" s="30"/>
      <c r="M23" s="12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s="18" customFormat="1" ht="135" customHeight="1">
      <c r="A24" s="21" t="s">
        <v>78</v>
      </c>
      <c r="B24" s="9" t="s">
        <v>80</v>
      </c>
      <c r="C24" s="20" t="s">
        <v>75</v>
      </c>
      <c r="D24" s="9" t="s">
        <v>20</v>
      </c>
      <c r="E24" s="48" t="s">
        <v>82</v>
      </c>
      <c r="F24" s="3" t="s">
        <v>83</v>
      </c>
      <c r="G24" s="36">
        <v>316480</v>
      </c>
      <c r="H24" s="36">
        <v>87000</v>
      </c>
      <c r="I24" s="31">
        <v>113880</v>
      </c>
      <c r="J24" s="31">
        <v>0</v>
      </c>
      <c r="K24" s="29"/>
      <c r="L24" s="30"/>
      <c r="M24" s="12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s="18" customFormat="1" ht="135.75" customHeight="1">
      <c r="A25" s="21" t="s">
        <v>79</v>
      </c>
      <c r="B25" s="9" t="s">
        <v>81</v>
      </c>
      <c r="C25" s="3" t="s">
        <v>14</v>
      </c>
      <c r="D25" s="9" t="s">
        <v>20</v>
      </c>
      <c r="E25" s="9" t="s">
        <v>52</v>
      </c>
      <c r="F25" s="3" t="s">
        <v>55</v>
      </c>
      <c r="G25" s="36">
        <v>297667.3</v>
      </c>
      <c r="H25" s="31">
        <v>20000</v>
      </c>
      <c r="I25" s="31">
        <v>37000</v>
      </c>
      <c r="J25" s="31">
        <v>240567.3</v>
      </c>
      <c r="K25" s="29"/>
      <c r="L25" s="30"/>
      <c r="M25" s="12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s="18" customFormat="1" ht="138.75" customHeight="1">
      <c r="A26" s="21" t="s">
        <v>97</v>
      </c>
      <c r="B26" s="9" t="s">
        <v>98</v>
      </c>
      <c r="C26" s="20" t="s">
        <v>75</v>
      </c>
      <c r="D26" s="9" t="s">
        <v>20</v>
      </c>
      <c r="E26" s="48" t="s">
        <v>99</v>
      </c>
      <c r="F26" s="3" t="s">
        <v>100</v>
      </c>
      <c r="G26" s="36">
        <v>114622.9</v>
      </c>
      <c r="H26" s="31">
        <v>0</v>
      </c>
      <c r="I26" s="31">
        <v>50000</v>
      </c>
      <c r="J26" s="31">
        <v>64622.9</v>
      </c>
      <c r="K26" s="29"/>
      <c r="L26" s="30"/>
      <c r="M26" s="12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s="18" customFormat="1" ht="38.25" customHeight="1">
      <c r="A27" s="87" t="s">
        <v>72</v>
      </c>
      <c r="B27" s="88"/>
      <c r="C27" s="88"/>
      <c r="D27" s="88"/>
      <c r="E27" s="25"/>
      <c r="F27" s="25"/>
      <c r="G27" s="32">
        <f>SUM(G28:G30)</f>
        <v>973216.16</v>
      </c>
      <c r="H27" s="32">
        <f>SUM(H28:H30)</f>
        <v>69130</v>
      </c>
      <c r="I27" s="32">
        <f>SUM(I28:I30)</f>
        <v>44986.7</v>
      </c>
      <c r="J27" s="32">
        <f>SUM(J28:J30)</f>
        <v>0</v>
      </c>
      <c r="K27" s="29"/>
      <c r="L27" s="30"/>
      <c r="M27" s="12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s="18" customFormat="1" ht="154.5" customHeight="1">
      <c r="A28" s="21" t="s">
        <v>24</v>
      </c>
      <c r="B28" s="9" t="s">
        <v>25</v>
      </c>
      <c r="C28" s="3" t="s">
        <v>41</v>
      </c>
      <c r="D28" s="9" t="s">
        <v>20</v>
      </c>
      <c r="E28" s="9" t="s">
        <v>52</v>
      </c>
      <c r="F28" s="3" t="s">
        <v>16</v>
      </c>
      <c r="G28" s="31">
        <v>574417.36</v>
      </c>
      <c r="H28" s="31">
        <v>39130</v>
      </c>
      <c r="I28" s="31">
        <v>15000</v>
      </c>
      <c r="J28" s="31">
        <v>0</v>
      </c>
      <c r="K28" s="31">
        <v>574417.36</v>
      </c>
      <c r="L28" s="31">
        <v>574417.36</v>
      </c>
      <c r="M28" s="52">
        <v>574417.36</v>
      </c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s="18" customFormat="1" ht="128.25" customHeight="1">
      <c r="A29" s="21" t="s">
        <v>67</v>
      </c>
      <c r="B29" s="9" t="s">
        <v>68</v>
      </c>
      <c r="C29" s="20" t="s">
        <v>75</v>
      </c>
      <c r="D29" s="20" t="s">
        <v>69</v>
      </c>
      <c r="E29" s="20" t="s">
        <v>70</v>
      </c>
      <c r="F29" s="3" t="s">
        <v>66</v>
      </c>
      <c r="G29" s="31">
        <v>124798.8</v>
      </c>
      <c r="H29" s="31">
        <v>0</v>
      </c>
      <c r="I29" s="31">
        <v>29986.7</v>
      </c>
      <c r="J29" s="31">
        <v>0</v>
      </c>
      <c r="K29" s="50"/>
      <c r="L29" s="51"/>
      <c r="M29" s="52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s="18" customFormat="1" ht="154.5" customHeight="1">
      <c r="A30" s="21" t="s">
        <v>112</v>
      </c>
      <c r="B30" s="9" t="s">
        <v>113</v>
      </c>
      <c r="C30" s="3" t="s">
        <v>41</v>
      </c>
      <c r="D30" s="9" t="s">
        <v>20</v>
      </c>
      <c r="E30" s="9" t="s">
        <v>52</v>
      </c>
      <c r="F30" s="3" t="s">
        <v>16</v>
      </c>
      <c r="G30" s="31">
        <v>274000</v>
      </c>
      <c r="H30" s="31">
        <v>30000</v>
      </c>
      <c r="I30" s="31">
        <v>0</v>
      </c>
      <c r="J30" s="31">
        <v>0</v>
      </c>
      <c r="K30" s="50"/>
      <c r="L30" s="51"/>
      <c r="M30" s="52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s="18" customFormat="1" ht="40.5" customHeight="1">
      <c r="A31" s="89" t="s">
        <v>73</v>
      </c>
      <c r="B31" s="90"/>
      <c r="C31" s="90"/>
      <c r="D31" s="90"/>
      <c r="E31" s="25"/>
      <c r="F31" s="25"/>
      <c r="G31" s="32">
        <f>SUM(G32)</f>
        <v>2810533.8</v>
      </c>
      <c r="H31" s="32">
        <f>SUM(H32)</f>
        <v>197721.2</v>
      </c>
      <c r="I31" s="32">
        <f>SUM(I32)</f>
        <v>0</v>
      </c>
      <c r="J31" s="32">
        <f>SUM(J32)</f>
        <v>0</v>
      </c>
      <c r="K31" s="29"/>
      <c r="L31" s="30"/>
      <c r="M31" s="12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s="18" customFormat="1" ht="151.5" customHeight="1">
      <c r="A32" s="21" t="s">
        <v>18</v>
      </c>
      <c r="B32" s="9" t="s">
        <v>19</v>
      </c>
      <c r="C32" s="3" t="s">
        <v>14</v>
      </c>
      <c r="D32" s="9" t="s">
        <v>20</v>
      </c>
      <c r="E32" s="9" t="s">
        <v>22</v>
      </c>
      <c r="F32" s="3" t="s">
        <v>21</v>
      </c>
      <c r="G32" s="31">
        <v>2810533.8</v>
      </c>
      <c r="H32" s="31">
        <v>197721.2</v>
      </c>
      <c r="I32" s="31">
        <v>0</v>
      </c>
      <c r="J32" s="31">
        <v>0</v>
      </c>
      <c r="K32" s="29"/>
      <c r="L32" s="30"/>
      <c r="M32" s="12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s="18" customFormat="1" ht="47.25" customHeight="1">
      <c r="A33" s="87" t="s">
        <v>114</v>
      </c>
      <c r="B33" s="88"/>
      <c r="C33" s="88"/>
      <c r="D33" s="88"/>
      <c r="E33" s="34"/>
      <c r="F33" s="33"/>
      <c r="G33" s="31">
        <f>G34</f>
        <v>3460942.91</v>
      </c>
      <c r="H33" s="31">
        <f>H34</f>
        <v>348639</v>
      </c>
      <c r="I33" s="31">
        <f>I34</f>
        <v>0</v>
      </c>
      <c r="J33" s="31">
        <f>J34</f>
        <v>0</v>
      </c>
      <c r="K33" s="29"/>
      <c r="L33" s="30"/>
      <c r="M33" s="12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s="18" customFormat="1" ht="216.75" customHeight="1">
      <c r="A34" s="21" t="s">
        <v>27</v>
      </c>
      <c r="B34" s="9" t="s">
        <v>28</v>
      </c>
      <c r="C34" s="3" t="s">
        <v>30</v>
      </c>
      <c r="D34" s="9" t="s">
        <v>20</v>
      </c>
      <c r="E34" s="9" t="s">
        <v>29</v>
      </c>
      <c r="F34" s="3" t="s">
        <v>33</v>
      </c>
      <c r="G34" s="31">
        <v>3460942.91</v>
      </c>
      <c r="H34" s="31">
        <v>348639</v>
      </c>
      <c r="I34" s="31">
        <v>0</v>
      </c>
      <c r="J34" s="31">
        <v>0</v>
      </c>
      <c r="K34" s="29"/>
      <c r="L34" s="30"/>
      <c r="M34" s="12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s="18" customFormat="1" ht="45.75" customHeight="1">
      <c r="A35" s="87" t="s">
        <v>115</v>
      </c>
      <c r="B35" s="88"/>
      <c r="C35" s="88"/>
      <c r="D35" s="88"/>
      <c r="E35" s="28"/>
      <c r="F35" s="28"/>
      <c r="G35" s="32">
        <f>SUM(G36:G38)</f>
        <v>1000393.7</v>
      </c>
      <c r="H35" s="32">
        <f>SUM(H36:H38)</f>
        <v>75450</v>
      </c>
      <c r="I35" s="32">
        <f>SUM(I36:I38)</f>
        <v>51390</v>
      </c>
      <c r="J35" s="32">
        <f>SUM(J36:J38)</f>
        <v>0</v>
      </c>
      <c r="K35" s="29"/>
      <c r="L35" s="30"/>
      <c r="M35" s="12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s="18" customFormat="1" ht="137.25" customHeight="1" outlineLevel="1">
      <c r="A36" s="47" t="s">
        <v>57</v>
      </c>
      <c r="B36" s="20" t="s">
        <v>56</v>
      </c>
      <c r="C36" s="20" t="s">
        <v>75</v>
      </c>
      <c r="D36" s="20" t="s">
        <v>58</v>
      </c>
      <c r="E36" s="48" t="s">
        <v>121</v>
      </c>
      <c r="F36" s="3" t="s">
        <v>16</v>
      </c>
      <c r="G36" s="26">
        <v>291567.3</v>
      </c>
      <c r="H36" s="31">
        <v>26200</v>
      </c>
      <c r="I36" s="31">
        <v>10000</v>
      </c>
      <c r="J36" s="31">
        <v>0</v>
      </c>
      <c r="K36" s="29"/>
      <c r="L36" s="30"/>
      <c r="M36" s="12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s="18" customFormat="1" ht="150" customHeight="1" outlineLevel="1">
      <c r="A37" s="35" t="s">
        <v>61</v>
      </c>
      <c r="B37" s="20" t="s">
        <v>62</v>
      </c>
      <c r="C37" s="20" t="s">
        <v>75</v>
      </c>
      <c r="D37" s="20" t="s">
        <v>58</v>
      </c>
      <c r="E37" s="20" t="s">
        <v>121</v>
      </c>
      <c r="F37" s="3" t="s">
        <v>16</v>
      </c>
      <c r="G37" s="26">
        <v>581588.69999999995</v>
      </c>
      <c r="H37" s="31">
        <v>49250</v>
      </c>
      <c r="I37" s="31">
        <v>0</v>
      </c>
      <c r="J37" s="31">
        <v>0</v>
      </c>
      <c r="K37" s="29"/>
      <c r="L37" s="30"/>
      <c r="M37" s="12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s="18" customFormat="1" ht="151.5" customHeight="1" outlineLevel="1">
      <c r="A38" s="21" t="s">
        <v>65</v>
      </c>
      <c r="B38" s="17" t="s">
        <v>71</v>
      </c>
      <c r="C38" s="3" t="s">
        <v>14</v>
      </c>
      <c r="D38" s="20" t="s">
        <v>58</v>
      </c>
      <c r="E38" s="3" t="s">
        <v>120</v>
      </c>
      <c r="F38" s="3" t="s">
        <v>66</v>
      </c>
      <c r="G38" s="26">
        <v>127237.7</v>
      </c>
      <c r="H38" s="31">
        <v>0</v>
      </c>
      <c r="I38" s="31">
        <v>41390</v>
      </c>
      <c r="J38" s="31">
        <v>0</v>
      </c>
      <c r="K38" s="29"/>
      <c r="L38" s="30"/>
      <c r="M38" s="12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40.5" customHeight="1">
      <c r="A39" s="87" t="s">
        <v>116</v>
      </c>
      <c r="B39" s="88"/>
      <c r="C39" s="88"/>
      <c r="D39" s="88"/>
      <c r="E39" s="25"/>
      <c r="F39" s="25"/>
      <c r="G39" s="32">
        <f>SUM(G40:G42)</f>
        <v>1240080.2</v>
      </c>
      <c r="H39" s="32">
        <f>SUM(H40:H42)</f>
        <v>276535.3</v>
      </c>
      <c r="I39" s="32">
        <f>SUM(I40:I41)</f>
        <v>224229.9</v>
      </c>
      <c r="J39" s="27">
        <f>SUM(J40:J41)</f>
        <v>233125</v>
      </c>
      <c r="K39" s="22"/>
      <c r="L39" s="23"/>
      <c r="M39" s="12"/>
    </row>
    <row r="40" spans="1:26" ht="191.25" customHeight="1">
      <c r="A40" s="14" t="s">
        <v>17</v>
      </c>
      <c r="B40" s="9" t="s">
        <v>35</v>
      </c>
      <c r="C40" s="3" t="s">
        <v>14</v>
      </c>
      <c r="D40" s="3" t="s">
        <v>15</v>
      </c>
      <c r="E40" s="3" t="s">
        <v>47</v>
      </c>
      <c r="F40" s="3" t="s">
        <v>16</v>
      </c>
      <c r="G40" s="26">
        <v>160770.1</v>
      </c>
      <c r="H40" s="26">
        <v>42079.9</v>
      </c>
      <c r="I40" s="26">
        <v>0</v>
      </c>
      <c r="J40" s="26">
        <v>0</v>
      </c>
      <c r="K40" s="26">
        <v>0</v>
      </c>
      <c r="L40" s="11">
        <v>1662.3000000000002</v>
      </c>
      <c r="M40" s="12"/>
    </row>
    <row r="41" spans="1:26" ht="151.5" customHeight="1">
      <c r="A41" s="21" t="s">
        <v>37</v>
      </c>
      <c r="B41" s="20" t="s">
        <v>38</v>
      </c>
      <c r="C41" s="3" t="s">
        <v>46</v>
      </c>
      <c r="D41" s="3" t="s">
        <v>15</v>
      </c>
      <c r="E41" s="3" t="s">
        <v>3</v>
      </c>
      <c r="F41" s="3" t="s">
        <v>36</v>
      </c>
      <c r="G41" s="26">
        <v>919310.1</v>
      </c>
      <c r="H41" s="26">
        <v>84455.4</v>
      </c>
      <c r="I41" s="26">
        <v>224229.9</v>
      </c>
      <c r="J41" s="26">
        <v>233125</v>
      </c>
      <c r="K41" s="26">
        <v>233125</v>
      </c>
      <c r="L41" s="13"/>
      <c r="M41" s="12"/>
    </row>
    <row r="42" spans="1:26" s="18" customFormat="1" ht="142.5" customHeight="1">
      <c r="A42" s="21" t="s">
        <v>129</v>
      </c>
      <c r="B42" s="20" t="s">
        <v>54</v>
      </c>
      <c r="C42" s="3" t="s">
        <v>76</v>
      </c>
      <c r="D42" s="3" t="s">
        <v>15</v>
      </c>
      <c r="E42" s="20" t="s">
        <v>53</v>
      </c>
      <c r="F42" s="3" t="s">
        <v>55</v>
      </c>
      <c r="G42" s="26">
        <v>160000</v>
      </c>
      <c r="H42" s="26">
        <v>150000</v>
      </c>
      <c r="I42" s="26">
        <v>0</v>
      </c>
      <c r="J42" s="26">
        <v>0</v>
      </c>
      <c r="K42" s="26"/>
      <c r="L42" s="13"/>
      <c r="M42" s="12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50.25" customHeight="1">
      <c r="A43" s="87" t="s">
        <v>117</v>
      </c>
      <c r="B43" s="88"/>
      <c r="C43" s="88"/>
      <c r="D43" s="88"/>
      <c r="E43" s="24"/>
      <c r="F43" s="24"/>
      <c r="G43" s="32">
        <f>G46+G45</f>
        <v>264270.25</v>
      </c>
      <c r="H43" s="32">
        <f>H46+H45</f>
        <v>92416.7</v>
      </c>
      <c r="I43" s="32">
        <f>I46+I45</f>
        <v>20000</v>
      </c>
      <c r="J43" s="32">
        <f>J46+J45</f>
        <v>20000</v>
      </c>
      <c r="K43" s="13"/>
      <c r="L43" s="10"/>
      <c r="M43" s="12"/>
    </row>
    <row r="44" spans="1:26" s="18" customFormat="1" ht="25.5" customHeight="1">
      <c r="A44" s="87" t="s">
        <v>102</v>
      </c>
      <c r="B44" s="97"/>
      <c r="C44" s="97"/>
      <c r="D44" s="97"/>
      <c r="E44" s="24"/>
      <c r="F44" s="24"/>
      <c r="G44" s="32">
        <f>G45</f>
        <v>121674.15</v>
      </c>
      <c r="H44" s="32">
        <f>H45</f>
        <v>0</v>
      </c>
      <c r="I44" s="32">
        <f>I45</f>
        <v>20000</v>
      </c>
      <c r="J44" s="32">
        <f>J45</f>
        <v>20000</v>
      </c>
      <c r="K44" s="13"/>
      <c r="L44" s="10"/>
      <c r="M44" s="12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s="18" customFormat="1" ht="135.75" customHeight="1">
      <c r="A45" s="21" t="s">
        <v>101</v>
      </c>
      <c r="B45" s="9" t="s">
        <v>68</v>
      </c>
      <c r="C45" s="20" t="s">
        <v>75</v>
      </c>
      <c r="D45" s="20" t="s">
        <v>69</v>
      </c>
      <c r="E45" s="20" t="s">
        <v>91</v>
      </c>
      <c r="F45" s="3" t="s">
        <v>90</v>
      </c>
      <c r="G45" s="31">
        <v>121674.15</v>
      </c>
      <c r="H45" s="31">
        <v>0</v>
      </c>
      <c r="I45" s="31">
        <v>20000</v>
      </c>
      <c r="J45" s="31">
        <v>20000</v>
      </c>
      <c r="K45" s="13"/>
      <c r="L45" s="10"/>
      <c r="M45" s="12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s="18" customFormat="1" ht="58.5" customHeight="1">
      <c r="A46" s="87" t="s">
        <v>103</v>
      </c>
      <c r="B46" s="88"/>
      <c r="C46" s="88"/>
      <c r="D46" s="88"/>
      <c r="E46" s="24"/>
      <c r="F46" s="24"/>
      <c r="G46" s="27">
        <f>SUM(G47:G49)</f>
        <v>142596.1</v>
      </c>
      <c r="H46" s="27">
        <f>SUM(H47:H49)</f>
        <v>92416.7</v>
      </c>
      <c r="I46" s="27">
        <f>SUM(I47:I49)</f>
        <v>0</v>
      </c>
      <c r="J46" s="27">
        <f>SUM(J47:J49)</f>
        <v>0</v>
      </c>
      <c r="K46" s="13"/>
      <c r="L46" s="10"/>
      <c r="M46" s="12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s="18" customFormat="1" ht="153.75" customHeight="1" outlineLevel="1">
      <c r="A47" s="21" t="s">
        <v>42</v>
      </c>
      <c r="B47" s="9" t="s">
        <v>39</v>
      </c>
      <c r="C47" s="3" t="s">
        <v>41</v>
      </c>
      <c r="D47" s="3" t="s">
        <v>15</v>
      </c>
      <c r="E47" s="3" t="s">
        <v>3</v>
      </c>
      <c r="F47" s="3" t="s">
        <v>33</v>
      </c>
      <c r="G47" s="26">
        <v>67813.3</v>
      </c>
      <c r="H47" s="26">
        <v>41718</v>
      </c>
      <c r="I47" s="43">
        <v>0</v>
      </c>
      <c r="J47" s="43">
        <v>0</v>
      </c>
      <c r="K47" s="26">
        <v>0</v>
      </c>
      <c r="L47" s="10"/>
      <c r="M47" s="12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s="18" customFormat="1" ht="156" customHeight="1" outlineLevel="1">
      <c r="A48" s="73" t="s">
        <v>43</v>
      </c>
      <c r="B48" s="74" t="s">
        <v>45</v>
      </c>
      <c r="C48" s="75" t="s">
        <v>41</v>
      </c>
      <c r="D48" s="75" t="s">
        <v>15</v>
      </c>
      <c r="E48" s="75" t="s">
        <v>3</v>
      </c>
      <c r="F48" s="75" t="s">
        <v>33</v>
      </c>
      <c r="G48" s="76">
        <v>48933.9</v>
      </c>
      <c r="H48" s="76">
        <v>28802.5</v>
      </c>
      <c r="I48" s="77">
        <v>0</v>
      </c>
      <c r="J48" s="77">
        <v>0</v>
      </c>
      <c r="K48" s="41">
        <v>0</v>
      </c>
      <c r="L48" s="37"/>
      <c r="M48" s="38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31" ht="159.75" customHeight="1" outlineLevel="1">
      <c r="A49" s="40" t="s">
        <v>44</v>
      </c>
      <c r="B49" s="39" t="s">
        <v>40</v>
      </c>
      <c r="C49" s="3" t="s">
        <v>41</v>
      </c>
      <c r="D49" s="3" t="s">
        <v>15</v>
      </c>
      <c r="E49" s="65" t="s">
        <v>3</v>
      </c>
      <c r="F49" s="3" t="s">
        <v>33</v>
      </c>
      <c r="G49" s="42">
        <v>25848.9</v>
      </c>
      <c r="H49" s="42">
        <v>21896.2</v>
      </c>
      <c r="I49" s="43">
        <v>0</v>
      </c>
      <c r="J49" s="43">
        <v>0</v>
      </c>
      <c r="K49" s="43">
        <v>0</v>
      </c>
      <c r="M49" s="4"/>
      <c r="AA49" s="6"/>
      <c r="AB49" s="6"/>
      <c r="AC49" s="6"/>
      <c r="AD49" s="6"/>
      <c r="AE49" s="6"/>
    </row>
    <row r="50" spans="1:31" s="2" customFormat="1" ht="54.75" customHeight="1">
      <c r="A50" s="85" t="s">
        <v>118</v>
      </c>
      <c r="B50" s="86"/>
      <c r="C50" s="86"/>
      <c r="D50" s="86"/>
      <c r="E50" s="66"/>
      <c r="F50" s="54"/>
      <c r="G50" s="58">
        <f>SUM(G51:G52)</f>
        <v>522334.10000000003</v>
      </c>
      <c r="H50" s="58">
        <f>SUM(H51:H52)</f>
        <v>33462.1</v>
      </c>
      <c r="I50" s="58">
        <f>SUM(I51:I52)</f>
        <v>69680.800000000003</v>
      </c>
      <c r="J50" s="58">
        <f>SUM(J51:J52)</f>
        <v>69680.800000000003</v>
      </c>
      <c r="K50" s="16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31" s="2" customFormat="1" ht="138.75" customHeight="1">
      <c r="A51" s="56" t="s">
        <v>124</v>
      </c>
      <c r="B51" s="59" t="s">
        <v>92</v>
      </c>
      <c r="C51" s="3" t="s">
        <v>14</v>
      </c>
      <c r="D51" s="9" t="s">
        <v>20</v>
      </c>
      <c r="E51" s="9" t="s">
        <v>29</v>
      </c>
      <c r="F51" s="3" t="s">
        <v>33</v>
      </c>
      <c r="G51" s="42">
        <v>337743.4</v>
      </c>
      <c r="H51" s="42">
        <v>33462.1</v>
      </c>
      <c r="I51" s="43">
        <v>0</v>
      </c>
      <c r="J51" s="43">
        <v>0</v>
      </c>
      <c r="K51" s="16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31" s="2" customFormat="1" ht="132" customHeight="1">
      <c r="A52" s="53" t="s">
        <v>123</v>
      </c>
      <c r="B52" s="57" t="s">
        <v>89</v>
      </c>
      <c r="C52" s="3" t="s">
        <v>14</v>
      </c>
      <c r="D52" s="9" t="s">
        <v>20</v>
      </c>
      <c r="E52" s="9" t="s">
        <v>29</v>
      </c>
      <c r="F52" s="3" t="s">
        <v>90</v>
      </c>
      <c r="G52" s="43">
        <v>184590.7</v>
      </c>
      <c r="H52" s="43">
        <v>0</v>
      </c>
      <c r="I52" s="42">
        <v>69680.800000000003</v>
      </c>
      <c r="J52" s="42">
        <v>69680.800000000003</v>
      </c>
      <c r="K52" s="16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31" s="2" customFormat="1" ht="70.5" customHeight="1">
      <c r="A53" s="83" t="s">
        <v>122</v>
      </c>
      <c r="B53" s="84"/>
      <c r="C53" s="84"/>
      <c r="D53" s="84"/>
      <c r="E53" s="78"/>
      <c r="F53" s="79"/>
      <c r="G53" s="80">
        <f>G54</f>
        <v>63797.7</v>
      </c>
      <c r="H53" s="80">
        <f>H54</f>
        <v>0</v>
      </c>
      <c r="I53" s="80">
        <f>I54</f>
        <v>15295</v>
      </c>
      <c r="J53" s="80">
        <f>J54</f>
        <v>22838.2</v>
      </c>
      <c r="K53" s="16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31" s="2" customFormat="1" ht="135" customHeight="1">
      <c r="A54" s="21" t="s">
        <v>107</v>
      </c>
      <c r="B54" s="20" t="s">
        <v>109</v>
      </c>
      <c r="C54" s="20" t="s">
        <v>75</v>
      </c>
      <c r="D54" s="20" t="s">
        <v>69</v>
      </c>
      <c r="E54" s="20" t="s">
        <v>108</v>
      </c>
      <c r="F54" s="3" t="s">
        <v>90</v>
      </c>
      <c r="G54" s="43">
        <v>63797.7</v>
      </c>
      <c r="H54" s="43">
        <v>0</v>
      </c>
      <c r="I54" s="43">
        <v>15295</v>
      </c>
      <c r="J54" s="43">
        <v>22838.2</v>
      </c>
      <c r="K54" s="16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31" s="2" customFormat="1" ht="52.5" customHeight="1">
      <c r="A55" s="85" t="s">
        <v>119</v>
      </c>
      <c r="B55" s="86"/>
      <c r="C55" s="86"/>
      <c r="D55" s="86"/>
      <c r="E55" s="64"/>
      <c r="F55" s="54"/>
      <c r="G55" s="58">
        <f>G56</f>
        <v>82464.67</v>
      </c>
      <c r="H55" s="58">
        <f>H56</f>
        <v>0</v>
      </c>
      <c r="I55" s="58">
        <f>I56</f>
        <v>33810.5</v>
      </c>
      <c r="J55" s="58">
        <f>J56</f>
        <v>33810.5</v>
      </c>
      <c r="K55" s="16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31" s="2" customFormat="1" ht="155.25" customHeight="1">
      <c r="A56" s="53" t="s">
        <v>110</v>
      </c>
      <c r="B56" s="60" t="s">
        <v>111</v>
      </c>
      <c r="C56" s="20" t="s">
        <v>75</v>
      </c>
      <c r="D56" s="3" t="s">
        <v>31</v>
      </c>
      <c r="E56" s="63" t="s">
        <v>53</v>
      </c>
      <c r="F56" s="3" t="s">
        <v>90</v>
      </c>
      <c r="G56" s="43">
        <v>82464.67</v>
      </c>
      <c r="H56" s="43">
        <v>0</v>
      </c>
      <c r="I56" s="43">
        <v>33810.5</v>
      </c>
      <c r="J56" s="43">
        <v>33810.5</v>
      </c>
      <c r="K56" s="16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31" s="2" customFormat="1" ht="60.75" customHeight="1">
      <c r="A57" s="82" t="s">
        <v>130</v>
      </c>
      <c r="B57" s="82"/>
      <c r="C57" s="82"/>
      <c r="D57" s="82"/>
      <c r="E57" s="82"/>
      <c r="F57" s="82"/>
      <c r="G57" s="82"/>
      <c r="H57" s="82"/>
      <c r="I57" s="82"/>
      <c r="J57" s="82"/>
      <c r="K57" s="15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31" s="2" customFormat="1" ht="17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7"/>
      <c r="M58" s="5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31" s="2" customFormat="1" ht="15.7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7"/>
      <c r="M59" s="5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31" s="2" customFormat="1" ht="15.7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7"/>
      <c r="M60" s="5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31" s="2" customFormat="1" ht="15.7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7"/>
      <c r="M61" s="5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31" s="2" customFormat="1" ht="36.75" customHeight="1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15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31" s="2" customFormat="1" ht="30" customHeight="1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15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31" s="2" customFormat="1" ht="15.7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7"/>
      <c r="M64" s="5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s="2" customFormat="1" ht="16.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7"/>
      <c r="M65" s="5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s="2" customFormat="1" ht="15.7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7"/>
      <c r="M66" s="5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s="2" customFormat="1" ht="15.7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7"/>
      <c r="M67" s="5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s="2" customFormat="1" ht="15.7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7"/>
      <c r="M68" s="5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.75">
      <c r="A69" s="4"/>
      <c r="B69" s="4"/>
      <c r="C69" s="4"/>
      <c r="D69" s="4"/>
      <c r="E69" s="4"/>
      <c r="F69" s="4"/>
      <c r="G69" s="4"/>
      <c r="H69" s="4"/>
      <c r="I69" s="8"/>
      <c r="J69" s="4"/>
      <c r="K69" s="4"/>
      <c r="M69" s="4"/>
    </row>
    <row r="70" spans="1:26" ht="15.7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M70" s="4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M71" s="4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</sheetData>
  <mergeCells count="38">
    <mergeCell ref="J8:J9"/>
    <mergeCell ref="A18:D18"/>
    <mergeCell ref="I1:J1"/>
    <mergeCell ref="I2:J2"/>
    <mergeCell ref="A23:D23"/>
    <mergeCell ref="A50:D50"/>
    <mergeCell ref="E8:E9"/>
    <mergeCell ref="A11:D11"/>
    <mergeCell ref="A27:D27"/>
    <mergeCell ref="B8:B9"/>
    <mergeCell ref="C8:C9"/>
    <mergeCell ref="A16:B16"/>
    <mergeCell ref="A44:D44"/>
    <mergeCell ref="A8:A9"/>
    <mergeCell ref="A6:J6"/>
    <mergeCell ref="A35:D35"/>
    <mergeCell ref="A7:L7"/>
    <mergeCell ref="A43:D43"/>
    <mergeCell ref="A46:D46"/>
    <mergeCell ref="A31:D31"/>
    <mergeCell ref="M8:M9"/>
    <mergeCell ref="K8:K9"/>
    <mergeCell ref="A39:D39"/>
    <mergeCell ref="A12:D12"/>
    <mergeCell ref="A13:D13"/>
    <mergeCell ref="A17:D17"/>
    <mergeCell ref="I8:I9"/>
    <mergeCell ref="G8:G9"/>
    <mergeCell ref="L8:L9"/>
    <mergeCell ref="A33:D33"/>
    <mergeCell ref="H8:H9"/>
    <mergeCell ref="F8:F9"/>
    <mergeCell ref="D8:D9"/>
    <mergeCell ref="A63:J63"/>
    <mergeCell ref="A57:J57"/>
    <mergeCell ref="A53:D53"/>
    <mergeCell ref="A55:D55"/>
    <mergeCell ref="A62:J62"/>
  </mergeCells>
  <phoneticPr fontId="6" type="noConversion"/>
  <printOptions horizontalCentered="1"/>
  <pageMargins left="0.43307086614173229" right="0.43307086614173229" top="0.74803149606299213" bottom="0.55118110236220474" header="0.31496062992125984" footer="0.31496062992125984"/>
  <pageSetup paperSize="9" scale="65" fitToWidth="0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2016-11-10T06:37:15Z</cp:lastPrinted>
  <dcterms:created xsi:type="dcterms:W3CDTF">2014-05-08T06:25:05Z</dcterms:created>
  <dcterms:modified xsi:type="dcterms:W3CDTF">2016-11-12T11:56:00Z</dcterms:modified>
</cp:coreProperties>
</file>