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50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D23" i="1"/>
  <c r="E16"/>
  <c r="D16"/>
  <c r="D30" l="1"/>
  <c r="D27"/>
  <c r="D25"/>
  <c r="D15"/>
  <c r="D13"/>
  <c r="D9"/>
  <c r="F31"/>
  <c r="G29"/>
  <c r="F29"/>
  <c r="G28"/>
  <c r="F28"/>
  <c r="F26"/>
  <c r="F24"/>
  <c r="G22"/>
  <c r="F22"/>
  <c r="G21"/>
  <c r="F21"/>
  <c r="F20"/>
  <c r="G19"/>
  <c r="F19"/>
  <c r="G18"/>
  <c r="F18"/>
  <c r="G17"/>
  <c r="F17"/>
  <c r="G16"/>
  <c r="F16"/>
  <c r="G14"/>
  <c r="F14"/>
  <c r="F12"/>
  <c r="G11"/>
  <c r="F11"/>
  <c r="G10"/>
  <c r="F10"/>
  <c r="B27"/>
  <c r="E30"/>
  <c r="C30"/>
  <c r="E27"/>
  <c r="F27" s="1"/>
  <c r="C27"/>
  <c r="E25"/>
  <c r="C25"/>
  <c r="F25" s="1"/>
  <c r="E23"/>
  <c r="F23" s="1"/>
  <c r="C23"/>
  <c r="E15"/>
  <c r="C15"/>
  <c r="E13"/>
  <c r="G13" s="1"/>
  <c r="C13"/>
  <c r="E9"/>
  <c r="C9"/>
  <c r="B9"/>
  <c r="B32" s="1"/>
  <c r="F30" l="1"/>
  <c r="G9"/>
  <c r="G15"/>
  <c r="G27"/>
  <c r="F15"/>
  <c r="F13"/>
  <c r="D32"/>
  <c r="F9"/>
  <c r="E32"/>
  <c r="C32"/>
  <c r="G32" l="1"/>
  <c r="F32"/>
</calcChain>
</file>

<file path=xl/sharedStrings.xml><?xml version="1.0" encoding="utf-8"?>
<sst xmlns="http://schemas.openxmlformats.org/spreadsheetml/2006/main" count="35" uniqueCount="32">
  <si>
    <t>Наименование муниципального района, городского округа</t>
  </si>
  <si>
    <t>МО "Ленский муниципальный район"</t>
  </si>
  <si>
    <t>МО "Пинежский муниципальный район"</t>
  </si>
  <si>
    <t>МО "Приморский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</si>
  <si>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</si>
  <si>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</si>
  <si>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</si>
  <si>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</si>
  <si>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</si>
  <si>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</si>
  <si>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</si>
  <si>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</si>
  <si>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</si>
  <si>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"Город Архангельск"</t>
  </si>
  <si>
    <t>МО "Северодвинск"</t>
  </si>
  <si>
    <t>МО "Город Новодвинск"</t>
  </si>
  <si>
    <t>Государственная программа Архангельской области "Устойчивое развитие сельских территорий Архангельской области (2014 – 2017 годы)"</t>
  </si>
  <si>
    <t>Государственная программа Архангельской области "Развитие инфраструктуры Соловецкого архипелага (2014 – 2019 годы)"</t>
  </si>
  <si>
    <t>Государственная программа Архангельской области "Развитие образования и науки Архангельской области (2013 – 2018 годы)"</t>
  </si>
  <si>
    <t>Государственная программа Архангельской области "Развитие энергетики, связи и жилищно-коммунального хозяйства Архангельской области (2014 – 2020 годы)"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</si>
  <si>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 – 2020 годы)"</t>
  </si>
  <si>
    <t>Государственная программа Архангельской области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годы)"</t>
  </si>
  <si>
    <t>Государственная программа Архангельской области "Культура Русского Севера (2013 – 2020 годы)"</t>
  </si>
  <si>
    <r>
      <t xml:space="preserve">Утверждено на год (в  ред 01.06.2016 № </t>
    </r>
    <r>
      <rPr>
        <sz val="10"/>
        <rFont val="Times New Roman"/>
        <family val="1"/>
        <charset val="204"/>
      </rPr>
      <t>438-26-</t>
    </r>
    <r>
      <rPr>
        <sz val="10"/>
        <color rgb="FF000000"/>
        <rFont val="Times New Roman"/>
        <family val="1"/>
        <charset val="204"/>
      </rPr>
      <t>ОЗ)</t>
    </r>
  </si>
  <si>
    <t>Уточненная сводная бюджетная роспись на 2016 год по состоянию на 30.06.2016</t>
  </si>
  <si>
    <t>План кассовых выплат                        на 1 полугодие                           2016 года</t>
  </si>
  <si>
    <t>Исполнено на 01.07.2016г.</t>
  </si>
  <si>
    <t>Исполнение 1 полугодия, в процентах</t>
  </si>
  <si>
    <t>к плану на 1 полугодия</t>
  </si>
  <si>
    <t>Приложение № 15 к пояснительной записке к отчету об исполнении областного бюджета за 1 полугодие 2016 года по форме таблицы 9 приложения № 14 к областному закону "Об областном бюджете на 2016 год"</t>
  </si>
  <si>
    <t>Отчет об исполнении областного бюджета по субсидиям бюджетам муниципальных образований Архангельской области на софинансирование капитальных вложений в объекты муниципальной собственности за 1 полугодие 2016 года</t>
  </si>
  <si>
    <t>МО "Верхнетоемский муниципальный район"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</si>
</sst>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"/>
    <numFmt numFmtId="165" formatCode="0.0"/>
    <numFmt numFmtId="166" formatCode="_-* #,##0.0_р_._-;\-* #,##0.0_р_._-;_-* &quot;-&quot;??_р_._-;_-@_-"/>
  </numFmts>
  <fonts count="1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6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165" fontId="8" fillId="0" borderId="1" xfId="0" applyNumberFormat="1" applyFont="1" applyBorder="1" applyAlignment="1">
      <alignment horizontal="right" wrapText="1"/>
    </xf>
    <xf numFmtId="165" fontId="10" fillId="2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wrapText="1"/>
    </xf>
    <xf numFmtId="166" fontId="1" fillId="0" borderId="1" xfId="1" applyNumberFormat="1" applyFont="1" applyBorder="1" applyAlignment="1">
      <alignment horizontal="right" vertical="center" wrapText="1"/>
    </xf>
    <xf numFmtId="166" fontId="5" fillId="2" borderId="1" xfId="1" applyNumberFormat="1" applyFont="1" applyFill="1" applyBorder="1" applyAlignment="1">
      <alignment horizontal="right" vertical="center" wrapText="1"/>
    </xf>
    <xf numFmtId="166" fontId="10" fillId="2" borderId="1" xfId="1" applyNumberFormat="1" applyFont="1" applyFill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0" fillId="2" borderId="6" xfId="0" applyNumberForma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0" fillId="2" borderId="8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view="pageBreakPreview" zoomScaleSheetLayoutView="100" workbookViewId="0">
      <selection activeCell="E14" sqref="E14"/>
    </sheetView>
  </sheetViews>
  <sheetFormatPr defaultRowHeight="15"/>
  <cols>
    <col min="1" max="1" width="42.5703125" style="1" customWidth="1"/>
    <col min="2" max="2" width="16.28515625" style="1" customWidth="1"/>
    <col min="3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58.5" customHeight="1">
      <c r="C1" s="21" t="s">
        <v>29</v>
      </c>
      <c r="D1" s="21"/>
      <c r="E1" s="21"/>
      <c r="F1" s="21"/>
      <c r="G1" s="21"/>
      <c r="H1" s="5"/>
      <c r="I1" s="5"/>
    </row>
    <row r="3" spans="1:9" ht="39.75" customHeight="1">
      <c r="A3" s="24" t="s">
        <v>30</v>
      </c>
      <c r="B3" s="25"/>
      <c r="C3" s="25"/>
      <c r="D3" s="25"/>
      <c r="E3" s="25"/>
      <c r="F3" s="25"/>
      <c r="G3" s="25"/>
    </row>
    <row r="4" spans="1:9" ht="18" customHeight="1">
      <c r="A4" s="2"/>
      <c r="B4" s="3"/>
      <c r="C4" s="3"/>
      <c r="D4" s="20"/>
      <c r="E4" s="3"/>
      <c r="F4" s="3"/>
      <c r="G4" s="3"/>
    </row>
    <row r="5" spans="1:9">
      <c r="G5" s="7" t="s">
        <v>7</v>
      </c>
    </row>
    <row r="6" spans="1:9" ht="27.75" customHeight="1">
      <c r="A6" s="30" t="s">
        <v>0</v>
      </c>
      <c r="B6" s="22" t="s">
        <v>23</v>
      </c>
      <c r="C6" s="26" t="s">
        <v>24</v>
      </c>
      <c r="D6" s="26" t="s">
        <v>25</v>
      </c>
      <c r="E6" s="26" t="s">
        <v>26</v>
      </c>
      <c r="F6" s="28" t="s">
        <v>27</v>
      </c>
      <c r="G6" s="29"/>
    </row>
    <row r="7" spans="1:9" ht="73.900000000000006" customHeight="1">
      <c r="A7" s="30"/>
      <c r="B7" s="23"/>
      <c r="C7" s="27"/>
      <c r="D7" s="27"/>
      <c r="E7" s="27"/>
      <c r="F7" s="4" t="s">
        <v>5</v>
      </c>
      <c r="G7" s="4" t="s">
        <v>28</v>
      </c>
    </row>
    <row r="8" spans="1:9">
      <c r="A8" s="8">
        <v>1</v>
      </c>
      <c r="B8" s="8">
        <v>2</v>
      </c>
      <c r="C8" s="8">
        <v>4</v>
      </c>
      <c r="D8" s="8">
        <v>5</v>
      </c>
      <c r="E8" s="8">
        <v>6</v>
      </c>
      <c r="F8" s="8">
        <v>7</v>
      </c>
      <c r="G8" s="8">
        <v>8</v>
      </c>
    </row>
    <row r="9" spans="1:9" ht="51">
      <c r="A9" s="11" t="s">
        <v>16</v>
      </c>
      <c r="B9" s="16">
        <f>B10+B11+B12</f>
        <v>75260.899999999994</v>
      </c>
      <c r="C9" s="16">
        <f t="shared" ref="C9:E9" si="0">C10+C11+C12</f>
        <v>75260.899999999994</v>
      </c>
      <c r="D9" s="16">
        <f t="shared" si="0"/>
        <v>51969.4</v>
      </c>
      <c r="E9" s="16">
        <f t="shared" si="0"/>
        <v>51969.4</v>
      </c>
      <c r="F9" s="12">
        <f>E9/C9*100</f>
        <v>69.052323317951291</v>
      </c>
      <c r="G9" s="12">
        <f>E9/D9*100</f>
        <v>100</v>
      </c>
    </row>
    <row r="10" spans="1:9" ht="15.75">
      <c r="A10" s="10" t="s">
        <v>8</v>
      </c>
      <c r="B10" s="17">
        <v>62692.5</v>
      </c>
      <c r="C10" s="17">
        <v>62692.5</v>
      </c>
      <c r="D10" s="19">
        <v>41921</v>
      </c>
      <c r="E10" s="19">
        <v>41921</v>
      </c>
      <c r="F10" s="13">
        <f t="shared" ref="F10:F32" si="1">E10/C10*100</f>
        <v>66.867647645252632</v>
      </c>
      <c r="G10" s="13">
        <f t="shared" ref="G10:G32" si="2">E10/D10*100</f>
        <v>100</v>
      </c>
    </row>
    <row r="11" spans="1:9" ht="15.75">
      <c r="A11" s="10" t="s">
        <v>31</v>
      </c>
      <c r="B11" s="17">
        <v>10048.4</v>
      </c>
      <c r="C11" s="17">
        <v>10048.4</v>
      </c>
      <c r="D11" s="17">
        <v>10048.4</v>
      </c>
      <c r="E11" s="17">
        <v>10048.4</v>
      </c>
      <c r="F11" s="13">
        <f t="shared" si="1"/>
        <v>100</v>
      </c>
      <c r="G11" s="13">
        <f t="shared" si="2"/>
        <v>100</v>
      </c>
    </row>
    <row r="12" spans="1:9" ht="15.75">
      <c r="A12" s="10" t="s">
        <v>12</v>
      </c>
      <c r="B12" s="17">
        <v>2520</v>
      </c>
      <c r="C12" s="17">
        <v>2520</v>
      </c>
      <c r="D12" s="19">
        <v>0</v>
      </c>
      <c r="E12" s="19">
        <v>0</v>
      </c>
      <c r="F12" s="13">
        <f t="shared" si="1"/>
        <v>0</v>
      </c>
      <c r="G12" s="13">
        <v>0</v>
      </c>
    </row>
    <row r="13" spans="1:9" ht="38.25">
      <c r="A13" s="11" t="s">
        <v>17</v>
      </c>
      <c r="B13" s="18">
        <v>48044</v>
      </c>
      <c r="C13" s="18">
        <f t="shared" ref="C13:E13" si="3">C14</f>
        <v>48044</v>
      </c>
      <c r="D13" s="18">
        <f t="shared" si="3"/>
        <v>3787.95</v>
      </c>
      <c r="E13" s="18">
        <f t="shared" si="3"/>
        <v>3787.95</v>
      </c>
      <c r="F13" s="12">
        <f t="shared" si="1"/>
        <v>7.8843351927399885</v>
      </c>
      <c r="G13" s="14">
        <f t="shared" si="2"/>
        <v>100</v>
      </c>
    </row>
    <row r="14" spans="1:9" ht="15.75">
      <c r="A14" s="10" t="s">
        <v>3</v>
      </c>
      <c r="B14" s="17">
        <v>48044</v>
      </c>
      <c r="C14" s="17">
        <v>48044</v>
      </c>
      <c r="D14" s="19">
        <v>3787.95</v>
      </c>
      <c r="E14" s="19">
        <v>3787.95</v>
      </c>
      <c r="F14" s="13">
        <f t="shared" si="1"/>
        <v>7.8843351927399885</v>
      </c>
      <c r="G14" s="13">
        <f t="shared" si="2"/>
        <v>100</v>
      </c>
    </row>
    <row r="15" spans="1:9" ht="38.25">
      <c r="A15" s="11" t="s">
        <v>18</v>
      </c>
      <c r="B15" s="18">
        <v>214890.5</v>
      </c>
      <c r="C15" s="18">
        <f t="shared" ref="C15:E15" si="4">SUM(C16:C22)</f>
        <v>214890.5</v>
      </c>
      <c r="D15" s="18">
        <f t="shared" si="4"/>
        <v>153475.6</v>
      </c>
      <c r="E15" s="18">
        <f t="shared" si="4"/>
        <v>153475.6</v>
      </c>
      <c r="F15" s="14">
        <f t="shared" si="1"/>
        <v>71.420374562858754</v>
      </c>
      <c r="G15" s="14">
        <f t="shared" si="2"/>
        <v>100</v>
      </c>
    </row>
    <row r="16" spans="1:9" ht="15.75">
      <c r="A16" s="10" t="s">
        <v>8</v>
      </c>
      <c r="B16" s="17">
        <v>21719.8</v>
      </c>
      <c r="C16" s="17">
        <v>21719.8</v>
      </c>
      <c r="D16" s="19">
        <f>2531.2</f>
        <v>2531.1999999999998</v>
      </c>
      <c r="E16" s="19">
        <f>2531.2</f>
        <v>2531.1999999999998</v>
      </c>
      <c r="F16" s="13">
        <f t="shared" si="1"/>
        <v>11.653882632436762</v>
      </c>
      <c r="G16" s="13">
        <f t="shared" si="2"/>
        <v>100</v>
      </c>
    </row>
    <row r="17" spans="1:7" ht="15.75">
      <c r="A17" s="10" t="s">
        <v>9</v>
      </c>
      <c r="B17" s="17">
        <v>45616</v>
      </c>
      <c r="C17" s="17">
        <v>45616</v>
      </c>
      <c r="D17" s="19">
        <v>45566</v>
      </c>
      <c r="E17" s="19">
        <v>45566</v>
      </c>
      <c r="F17" s="13">
        <f t="shared" si="1"/>
        <v>99.890389337074708</v>
      </c>
      <c r="G17" s="13">
        <f t="shared" si="2"/>
        <v>100</v>
      </c>
    </row>
    <row r="18" spans="1:7" ht="15.75">
      <c r="A18" s="10" t="s">
        <v>10</v>
      </c>
      <c r="B18" s="17">
        <v>38778.400000000001</v>
      </c>
      <c r="C18" s="17">
        <v>38778.400000000001</v>
      </c>
      <c r="D18" s="19">
        <v>31882.3</v>
      </c>
      <c r="E18" s="19">
        <v>31882.3</v>
      </c>
      <c r="F18" s="13">
        <f t="shared" si="1"/>
        <v>82.216646380459224</v>
      </c>
      <c r="G18" s="13">
        <f t="shared" si="2"/>
        <v>100</v>
      </c>
    </row>
    <row r="19" spans="1:7" ht="15.75">
      <c r="A19" s="10" t="s">
        <v>1</v>
      </c>
      <c r="B19" s="17">
        <v>8000</v>
      </c>
      <c r="C19" s="17">
        <v>8000</v>
      </c>
      <c r="D19" s="17">
        <v>8000</v>
      </c>
      <c r="E19" s="17">
        <v>8000</v>
      </c>
      <c r="F19" s="13">
        <f t="shared" si="1"/>
        <v>100</v>
      </c>
      <c r="G19" s="13">
        <f t="shared" si="2"/>
        <v>100</v>
      </c>
    </row>
    <row r="20" spans="1:7" ht="15.75">
      <c r="A20" s="10" t="s">
        <v>6</v>
      </c>
      <c r="B20" s="17">
        <v>15000</v>
      </c>
      <c r="C20" s="17">
        <v>15000</v>
      </c>
      <c r="D20" s="19">
        <v>0</v>
      </c>
      <c r="E20" s="19">
        <v>0</v>
      </c>
      <c r="F20" s="13">
        <f t="shared" si="1"/>
        <v>0</v>
      </c>
      <c r="G20" s="13">
        <v>0</v>
      </c>
    </row>
    <row r="21" spans="1:7" ht="15.75">
      <c r="A21" s="10" t="s">
        <v>3</v>
      </c>
      <c r="B21" s="17">
        <v>5000</v>
      </c>
      <c r="C21" s="17">
        <v>5000</v>
      </c>
      <c r="D21" s="17">
        <v>5000</v>
      </c>
      <c r="E21" s="17">
        <v>5000</v>
      </c>
      <c r="F21" s="13">
        <f t="shared" si="1"/>
        <v>100</v>
      </c>
      <c r="G21" s="13">
        <f t="shared" si="2"/>
        <v>100</v>
      </c>
    </row>
    <row r="22" spans="1:7" ht="15.75">
      <c r="A22" s="10" t="s">
        <v>15</v>
      </c>
      <c r="B22" s="17">
        <v>80776.3</v>
      </c>
      <c r="C22" s="17">
        <v>80776.3</v>
      </c>
      <c r="D22" s="19">
        <v>60496.1</v>
      </c>
      <c r="E22" s="19">
        <v>60496.1</v>
      </c>
      <c r="F22" s="13">
        <f t="shared" si="1"/>
        <v>74.893378379549446</v>
      </c>
      <c r="G22" s="13">
        <f t="shared" si="2"/>
        <v>100</v>
      </c>
    </row>
    <row r="23" spans="1:7" ht="51">
      <c r="A23" s="11" t="s">
        <v>19</v>
      </c>
      <c r="B23" s="18">
        <v>70861.399999999994</v>
      </c>
      <c r="C23" s="18">
        <f t="shared" ref="C23:E23" si="5">C24</f>
        <v>70861.399999999994</v>
      </c>
      <c r="D23" s="18">
        <f>D24</f>
        <v>0</v>
      </c>
      <c r="E23" s="18">
        <f t="shared" si="5"/>
        <v>0</v>
      </c>
      <c r="F23" s="14">
        <f t="shared" si="1"/>
        <v>0</v>
      </c>
      <c r="G23" s="14">
        <v>0</v>
      </c>
    </row>
    <row r="24" spans="1:7" ht="15.75">
      <c r="A24" s="10" t="s">
        <v>13</v>
      </c>
      <c r="B24" s="17">
        <v>70861.399999999994</v>
      </c>
      <c r="C24" s="17">
        <v>70861.399999999994</v>
      </c>
      <c r="D24" s="19">
        <v>0</v>
      </c>
      <c r="E24" s="19">
        <v>0</v>
      </c>
      <c r="F24" s="13">
        <f t="shared" si="1"/>
        <v>0</v>
      </c>
      <c r="G24" s="13">
        <v>0</v>
      </c>
    </row>
    <row r="25" spans="1:7" ht="63.75">
      <c r="A25" s="11" t="s">
        <v>20</v>
      </c>
      <c r="B25" s="18">
        <v>28000</v>
      </c>
      <c r="C25" s="18">
        <f t="shared" ref="C25:E25" si="6">C26</f>
        <v>28000</v>
      </c>
      <c r="D25" s="18">
        <f t="shared" si="6"/>
        <v>0</v>
      </c>
      <c r="E25" s="18">
        <f t="shared" si="6"/>
        <v>0</v>
      </c>
      <c r="F25" s="14">
        <f t="shared" si="1"/>
        <v>0</v>
      </c>
      <c r="G25" s="14">
        <v>0</v>
      </c>
    </row>
    <row r="26" spans="1:7" ht="16.5" customHeight="1">
      <c r="A26" s="10" t="s">
        <v>2</v>
      </c>
      <c r="B26" s="17">
        <v>28000</v>
      </c>
      <c r="C26" s="17">
        <v>28000</v>
      </c>
      <c r="D26" s="19">
        <v>0</v>
      </c>
      <c r="E26" s="19">
        <v>0</v>
      </c>
      <c r="F26" s="13">
        <f t="shared" si="1"/>
        <v>0</v>
      </c>
      <c r="G26" s="13">
        <v>0</v>
      </c>
    </row>
    <row r="27" spans="1:7" ht="78.75" customHeight="1">
      <c r="A27" s="11" t="s">
        <v>21</v>
      </c>
      <c r="B27" s="18">
        <f>B29</f>
        <v>16122.9</v>
      </c>
      <c r="C27" s="18">
        <f t="shared" ref="C27:E27" si="7">C28+C29</f>
        <v>16122.9</v>
      </c>
      <c r="D27" s="18">
        <f t="shared" si="7"/>
        <v>11942.7</v>
      </c>
      <c r="E27" s="18">
        <f t="shared" si="7"/>
        <v>11942.7</v>
      </c>
      <c r="F27" s="14">
        <f t="shared" si="1"/>
        <v>74.072902517537173</v>
      </c>
      <c r="G27" s="14">
        <f t="shared" si="2"/>
        <v>100</v>
      </c>
    </row>
    <row r="28" spans="1:7" ht="17.25" hidden="1" customHeight="1">
      <c r="A28" s="10" t="s">
        <v>11</v>
      </c>
      <c r="B28" s="17"/>
      <c r="C28" s="19"/>
      <c r="D28" s="19"/>
      <c r="E28" s="19"/>
      <c r="F28" s="13" t="e">
        <f t="shared" si="1"/>
        <v>#DIV/0!</v>
      </c>
      <c r="G28" s="13" t="e">
        <f t="shared" si="2"/>
        <v>#DIV/0!</v>
      </c>
    </row>
    <row r="29" spans="1:7" ht="17.25" customHeight="1">
      <c r="A29" s="10" t="s">
        <v>14</v>
      </c>
      <c r="B29" s="17">
        <v>16122.9</v>
      </c>
      <c r="C29" s="17">
        <v>16122.9</v>
      </c>
      <c r="D29" s="19">
        <v>11942.7</v>
      </c>
      <c r="E29" s="19">
        <v>11942.7</v>
      </c>
      <c r="F29" s="13">
        <f t="shared" si="1"/>
        <v>74.072902517537173</v>
      </c>
      <c r="G29" s="13">
        <f t="shared" si="2"/>
        <v>100</v>
      </c>
    </row>
    <row r="30" spans="1:7" ht="46.5" customHeight="1">
      <c r="A30" s="11" t="s">
        <v>22</v>
      </c>
      <c r="B30" s="18">
        <v>31394.400000000001</v>
      </c>
      <c r="C30" s="18">
        <f t="shared" ref="C30:E30" si="8">C31</f>
        <v>31394.400000000001</v>
      </c>
      <c r="D30" s="18">
        <f t="shared" si="8"/>
        <v>0</v>
      </c>
      <c r="E30" s="18">
        <f t="shared" si="8"/>
        <v>0</v>
      </c>
      <c r="F30" s="14">
        <f t="shared" si="1"/>
        <v>0</v>
      </c>
      <c r="G30" s="14">
        <v>0</v>
      </c>
    </row>
    <row r="31" spans="1:7" ht="15.75">
      <c r="A31" s="10" t="s">
        <v>10</v>
      </c>
      <c r="B31" s="17">
        <v>31394.400000000001</v>
      </c>
      <c r="C31" s="17">
        <v>31394.400000000001</v>
      </c>
      <c r="D31" s="6">
        <v>0</v>
      </c>
      <c r="E31" s="6">
        <v>0</v>
      </c>
      <c r="F31" s="13">
        <f t="shared" si="1"/>
        <v>0</v>
      </c>
      <c r="G31" s="13">
        <v>0</v>
      </c>
    </row>
    <row r="32" spans="1:7" ht="15.75">
      <c r="A32" s="11" t="s">
        <v>4</v>
      </c>
      <c r="B32" s="18">
        <f>B9+B13+B15+B23++B25+B27+B30</f>
        <v>484574.10000000009</v>
      </c>
      <c r="C32" s="9">
        <f>C9+C13+C15+C23+C25+C27+C30</f>
        <v>484574.10000000009</v>
      </c>
      <c r="D32" s="9">
        <f>D9+D13+D15+D23+D25+D27+D30</f>
        <v>221175.65000000002</v>
      </c>
      <c r="E32" s="9">
        <f>E9+E13+E15+E23+E25+E27+E30</f>
        <v>221175.65000000002</v>
      </c>
      <c r="F32" s="15">
        <f t="shared" si="1"/>
        <v>45.643308216431706</v>
      </c>
      <c r="G32" s="15">
        <f t="shared" si="2"/>
        <v>100</v>
      </c>
    </row>
  </sheetData>
  <mergeCells count="8">
    <mergeCell ref="C1:G1"/>
    <mergeCell ref="B6:B7"/>
    <mergeCell ref="A3:G3"/>
    <mergeCell ref="C6:C7"/>
    <mergeCell ref="E6:E7"/>
    <mergeCell ref="F6:G6"/>
    <mergeCell ref="A6:A7"/>
    <mergeCell ref="D6:D7"/>
  </mergeCells>
  <pageMargins left="0.98425196850393704" right="0.51181102362204722" top="0.78740157480314965" bottom="0.78740157480314965" header="0.31496062992125984" footer="0.31496062992125984"/>
  <pageSetup paperSize="9" scale="96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2016-07-01T12:07:43Z</cp:lastPrinted>
  <dcterms:created xsi:type="dcterms:W3CDTF">2016-04-12T05:33:06Z</dcterms:created>
  <dcterms:modified xsi:type="dcterms:W3CDTF">2016-07-19T11:41:22Z</dcterms:modified>
</cp:coreProperties>
</file>