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45" windowWidth="11340" windowHeight="6795"/>
  </bookViews>
  <sheets>
    <sheet name="2014" sheetId="22" r:id="rId1"/>
  </sheets>
  <definedNames>
    <definedName name="_xlnm.Print_Titles" localSheetId="0">'2014'!$6:$7</definedName>
    <definedName name="_xlnm.Print_Area" localSheetId="0">'2014'!$A$1:$K$35</definedName>
  </definedNames>
  <calcPr calcId="125725"/>
</workbook>
</file>

<file path=xl/calcChain.xml><?xml version="1.0" encoding="utf-8"?>
<calcChain xmlns="http://schemas.openxmlformats.org/spreadsheetml/2006/main">
  <c r="I31" i="22"/>
  <c r="J16"/>
  <c r="I16"/>
  <c r="J10"/>
  <c r="I10"/>
  <c r="I27"/>
  <c r="I13"/>
  <c r="I14" s="1"/>
  <c r="I9"/>
  <c r="I26"/>
  <c r="J19"/>
  <c r="I19"/>
  <c r="G31"/>
  <c r="F31"/>
  <c r="E31"/>
  <c r="D31"/>
  <c r="C31"/>
  <c r="B31"/>
  <c r="J31"/>
  <c r="J24"/>
  <c r="H17"/>
  <c r="I20"/>
  <c r="J20" s="1"/>
  <c r="I21"/>
  <c r="J21" s="1"/>
  <c r="I22"/>
  <c r="J22" s="1"/>
  <c r="I23"/>
  <c r="J23"/>
  <c r="J26"/>
  <c r="J27"/>
  <c r="H28"/>
  <c r="J13"/>
  <c r="J14" s="1"/>
  <c r="G14"/>
  <c r="F14"/>
  <c r="E14"/>
  <c r="D14"/>
  <c r="C14"/>
  <c r="B14"/>
  <c r="B17"/>
  <c r="B28"/>
  <c r="J34"/>
  <c r="J33"/>
  <c r="I33"/>
  <c r="I34"/>
  <c r="G11"/>
  <c r="G17"/>
  <c r="G28"/>
  <c r="F11"/>
  <c r="F17"/>
  <c r="E11"/>
  <c r="E17"/>
  <c r="D11"/>
  <c r="D17"/>
  <c r="D28"/>
  <c r="C28"/>
  <c r="F28"/>
  <c r="E28"/>
  <c r="J28" l="1"/>
  <c r="G35"/>
  <c r="B11"/>
  <c r="B35" s="1"/>
  <c r="D35"/>
  <c r="F35"/>
  <c r="E35"/>
  <c r="C11"/>
  <c r="I11"/>
  <c r="I17"/>
  <c r="H11"/>
  <c r="H35" s="1"/>
  <c r="C17"/>
  <c r="I28"/>
  <c r="J17"/>
  <c r="J11"/>
  <c r="J35" l="1"/>
  <c r="C35"/>
  <c r="I35"/>
</calcChain>
</file>

<file path=xl/sharedStrings.xml><?xml version="1.0" encoding="utf-8"?>
<sst xmlns="http://schemas.openxmlformats.org/spreadsheetml/2006/main" count="50" uniqueCount="40">
  <si>
    <t xml:space="preserve">Итого </t>
  </si>
  <si>
    <t>ООО "Березниковский молочный завод" Виноградовский район</t>
  </si>
  <si>
    <t>Бюджетные кредиты на приобретение сельскохозяйственной техники и племенного скота</t>
  </si>
  <si>
    <t>ООО "Агропредприятие "Двинское" Холмогорский район</t>
  </si>
  <si>
    <t>ФГУП СП "Федовское" Плесецкий район</t>
  </si>
  <si>
    <t>Возврат бюджетных ссуд в региональный фонд финансовой поддержки завоза продукции в районы Крайнего Севера организациями</t>
  </si>
  <si>
    <t>ООО "Колхоз Союз" г.Архангельск</t>
  </si>
  <si>
    <t xml:space="preserve">Средства предоставленные предприятиям агропромышленного комплекса из федерального бюджета в 1992-1996 годах и переоформленные по гарантии возврата областным бюджетом </t>
  </si>
  <si>
    <t>АГАТ -1</t>
  </si>
  <si>
    <t>Мясомолторг</t>
  </si>
  <si>
    <t>Бюджетные кредиты на закупку зерна и продуктов его переработки предприятиям</t>
  </si>
  <si>
    <t>Л-Золотицкое потребительское общество</t>
  </si>
  <si>
    <t>Бюджетная ссуда, предоставленная под товарный кредит на поставку горюче-смазочных материалов сельхозпроизводителям в 1995 году</t>
  </si>
  <si>
    <t>Бюджетная ссуда, предоставленная под товарный кредит на поставку горюче-смазочных материалов сельхозпроизводителям и комбикормов птицефабрикам в 1996 году</t>
  </si>
  <si>
    <t>ВСЕГО</t>
  </si>
  <si>
    <t>Наименование вида кредита /заемщика</t>
  </si>
  <si>
    <t>основной долг</t>
  </si>
  <si>
    <t>проценты</t>
  </si>
  <si>
    <t>ОАО "Молоко" г. Архангельск</t>
  </si>
  <si>
    <t xml:space="preserve">ЗАО "Хаврогорское" Холмогорский район </t>
  </si>
  <si>
    <t>КФХ Васильева С.И. Онежский район</t>
  </si>
  <si>
    <t>СПК "Кехта" Холмогорский район</t>
  </si>
  <si>
    <t>ООО "ПТФ Няндома-Бройлер" Няндомский район</t>
  </si>
  <si>
    <t>Бюджетный кредит на реализацию мероприятий по поддержке монопрофильных муниципальных образований</t>
  </si>
  <si>
    <t>тыс.рублей</t>
  </si>
  <si>
    <t xml:space="preserve">МО"Северодвинск" </t>
  </si>
  <si>
    <t>Задолженность МУП "Водоканал" МО "Город Архангельск", возникшая в результате исполнения Архангельской областью обязательств по гарантии, предоставленной Архангельской областью МУП "Водоканал" МО "Город Архангельск" в обеспечение исполнение обязательств перед Европейским банком реконструкции и развития</t>
  </si>
  <si>
    <t>Исполнение обязательств по гарантиям, предоставленными  Архангельской областью</t>
  </si>
  <si>
    <t>Срок погашения по графику погашения</t>
  </si>
  <si>
    <t>1995 год</t>
  </si>
  <si>
    <t>с 2023 -2032 годы</t>
  </si>
  <si>
    <t>2005 год</t>
  </si>
  <si>
    <t>1999 год</t>
  </si>
  <si>
    <t>Задолженность на 01.01.2015</t>
  </si>
  <si>
    <t>Приложение № 44 к пояснительной записке об исполнении областного бюджета за 2015 год</t>
  </si>
  <si>
    <t>Задолженность на 01.01.2016</t>
  </si>
  <si>
    <t>Погашение кредитов и процентов за 2015  год</t>
  </si>
  <si>
    <t>Предоставление кредитов и начисление процентов  за  2015  год</t>
  </si>
  <si>
    <t xml:space="preserve"> Информация о задолженности перед областным бюджетом с указанием задолженности по основному долгу и начисленным процентам, с графиком погашения задолженности  на 01.01.2016 года</t>
  </si>
  <si>
    <t>Списано за 2015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</si>
</sst>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_ ;\-#,##0.0\ "/>
    <numFmt numFmtId="165" formatCode="0.0"/>
    <numFmt numFmtId="166" formatCode="#,##0.0"/>
    <numFmt numFmtId="167" formatCode="#,##0.00_ ;\-#,##0.00\ 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Alignment="1">
      <alignment vertical="center" wrapText="1"/>
    </xf>
    <xf numFmtId="166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/>
    <xf numFmtId="0" fontId="3" fillId="2" borderId="0" xfId="0" applyFont="1" applyFill="1"/>
    <xf numFmtId="166" fontId="3" fillId="2" borderId="0" xfId="0" applyNumberFormat="1" applyFont="1" applyFill="1"/>
    <xf numFmtId="166" fontId="6" fillId="3" borderId="2" xfId="0" applyNumberFormat="1" applyFont="1" applyFill="1" applyBorder="1" applyAlignment="1">
      <alignment horizontal="right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/>
    <xf numFmtId="164" fontId="3" fillId="3" borderId="3" xfId="0" applyNumberFormat="1" applyFont="1" applyFill="1" applyBorder="1"/>
    <xf numFmtId="0" fontId="3" fillId="0" borderId="0" xfId="0" applyFont="1" applyFill="1" applyAlignment="1">
      <alignment horizontal="justify" vertical="center" wrapText="1"/>
    </xf>
    <xf numFmtId="0" fontId="3" fillId="3" borderId="9" xfId="0" applyNumberFormat="1" applyFont="1" applyFill="1" applyBorder="1" applyAlignment="1">
      <alignment horizontal="justify" vertical="center" wrapText="1"/>
    </xf>
    <xf numFmtId="166" fontId="3" fillId="3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 wrapText="1"/>
    </xf>
    <xf numFmtId="0" fontId="0" fillId="0" borderId="0" xfId="0" applyAlignment="1"/>
    <xf numFmtId="0" fontId="3" fillId="0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164" fontId="3" fillId="3" borderId="3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166" fontId="8" fillId="3" borderId="2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3" fillId="3" borderId="12" xfId="0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/>
    <xf numFmtId="164" fontId="3" fillId="3" borderId="12" xfId="0" applyNumberFormat="1" applyFont="1" applyFill="1" applyBorder="1"/>
    <xf numFmtId="166" fontId="3" fillId="3" borderId="1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right"/>
    </xf>
    <xf numFmtId="166" fontId="8" fillId="3" borderId="2" xfId="1" applyNumberFormat="1" applyFont="1" applyFill="1" applyBorder="1" applyAlignment="1">
      <alignment vertical="center"/>
    </xf>
    <xf numFmtId="164" fontId="8" fillId="3" borderId="2" xfId="1" applyNumberFormat="1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vertical="center" wrapText="1"/>
    </xf>
    <xf numFmtId="2" fontId="3" fillId="3" borderId="3" xfId="0" applyNumberFormat="1" applyFont="1" applyFill="1" applyBorder="1" applyAlignment="1">
      <alignment vertical="center"/>
    </xf>
    <xf numFmtId="167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/>
    </xf>
    <xf numFmtId="166" fontId="8" fillId="3" borderId="2" xfId="0" applyNumberFormat="1" applyFont="1" applyFill="1" applyBorder="1" applyAlignment="1">
      <alignment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166" fontId="3" fillId="3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" xfId="1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K40"/>
  <sheetViews>
    <sheetView tabSelected="1" view="pageBreakPreview" zoomScaleSheetLayoutView="100" workbookViewId="0">
      <pane ySplit="7" topLeftCell="A8" activePane="bottomLeft" state="frozen"/>
      <selection pane="bottomLeft" activeCell="I6" sqref="I6:J6"/>
    </sheetView>
  </sheetViews>
  <sheetFormatPr defaultRowHeight="12.75"/>
  <cols>
    <col min="1" max="1" width="34" style="1" customWidth="1"/>
    <col min="2" max="2" width="11.28515625" style="2" customWidth="1"/>
    <col min="3" max="3" width="8.7109375" style="2" customWidth="1"/>
    <col min="4" max="4" width="10.42578125" style="3" customWidth="1"/>
    <col min="5" max="5" width="10" style="3" customWidth="1"/>
    <col min="6" max="6" width="10.5703125" style="3" customWidth="1"/>
    <col min="7" max="7" width="10.42578125" style="3" customWidth="1"/>
    <col min="8" max="8" width="11.42578125" style="3" customWidth="1"/>
    <col min="9" max="9" width="10.7109375" style="15" customWidth="1"/>
    <col min="10" max="10" width="12.7109375" style="15" customWidth="1"/>
    <col min="11" max="11" width="15.85546875" style="4" customWidth="1"/>
    <col min="12" max="16384" width="9.140625" style="4"/>
  </cols>
  <sheetData>
    <row r="1" spans="1:11" ht="31.5" customHeight="1">
      <c r="G1" s="24"/>
      <c r="H1" s="27" t="s">
        <v>34</v>
      </c>
      <c r="I1" s="28"/>
      <c r="J1" s="28"/>
      <c r="K1" s="28"/>
    </row>
    <row r="2" spans="1:11">
      <c r="I2" s="18"/>
      <c r="J2" s="18"/>
    </row>
    <row r="3" spans="1:11" ht="67.5" customHeight="1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4" spans="1:11" ht="13.15" customHeight="1">
      <c r="B4" s="5"/>
      <c r="C4" s="5"/>
      <c r="D4" s="5"/>
      <c r="E4" s="5"/>
      <c r="F4" s="5"/>
      <c r="I4" s="18"/>
      <c r="J4" s="18"/>
    </row>
    <row r="5" spans="1:11" ht="16.5" customHeight="1">
      <c r="A5" s="6"/>
      <c r="B5" s="7"/>
      <c r="C5" s="7"/>
      <c r="D5" s="8"/>
      <c r="E5" s="8"/>
      <c r="I5" s="18"/>
      <c r="J5" s="18"/>
      <c r="K5" s="19" t="s">
        <v>24</v>
      </c>
    </row>
    <row r="6" spans="1:11" ht="51" customHeight="1">
      <c r="A6" s="34" t="s">
        <v>15</v>
      </c>
      <c r="B6" s="29" t="s">
        <v>33</v>
      </c>
      <c r="C6" s="29"/>
      <c r="D6" s="29" t="s">
        <v>37</v>
      </c>
      <c r="E6" s="29"/>
      <c r="F6" s="29" t="s">
        <v>36</v>
      </c>
      <c r="G6" s="29"/>
      <c r="H6" s="29" t="s">
        <v>39</v>
      </c>
      <c r="I6" s="33" t="s">
        <v>35</v>
      </c>
      <c r="J6" s="33"/>
      <c r="K6" s="29" t="s">
        <v>28</v>
      </c>
    </row>
    <row r="7" spans="1:11" ht="33.75" customHeight="1">
      <c r="A7" s="35"/>
      <c r="B7" s="9" t="s">
        <v>16</v>
      </c>
      <c r="C7" s="9" t="s">
        <v>17</v>
      </c>
      <c r="D7" s="9" t="s">
        <v>16</v>
      </c>
      <c r="E7" s="9" t="s">
        <v>17</v>
      </c>
      <c r="F7" s="9" t="s">
        <v>16</v>
      </c>
      <c r="G7" s="9" t="s">
        <v>17</v>
      </c>
      <c r="H7" s="29"/>
      <c r="I7" s="20" t="s">
        <v>16</v>
      </c>
      <c r="J7" s="20" t="s">
        <v>17</v>
      </c>
      <c r="K7" s="29"/>
    </row>
    <row r="8" spans="1:11" ht="30" customHeight="1">
      <c r="A8" s="30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2"/>
    </row>
    <row r="9" spans="1:11" ht="16.5" hidden="1" customHeight="1">
      <c r="A9" s="21" t="s">
        <v>8</v>
      </c>
      <c r="B9" s="22">
        <v>0</v>
      </c>
      <c r="C9" s="22">
        <v>0</v>
      </c>
      <c r="D9" s="23">
        <v>0</v>
      </c>
      <c r="E9" s="23">
        <v>0</v>
      </c>
      <c r="F9" s="23">
        <v>0</v>
      </c>
      <c r="G9" s="22">
        <v>0</v>
      </c>
      <c r="H9" s="22">
        <v>0</v>
      </c>
      <c r="I9" s="23">
        <f>B9+D9-F9</f>
        <v>0</v>
      </c>
      <c r="J9" s="23">
        <v>0</v>
      </c>
      <c r="K9" s="23"/>
    </row>
    <row r="10" spans="1:11" ht="16.5" customHeight="1">
      <c r="A10" s="21" t="s">
        <v>9</v>
      </c>
      <c r="B10" s="22">
        <v>0.1</v>
      </c>
      <c r="C10" s="22">
        <v>0</v>
      </c>
      <c r="D10" s="23">
        <v>0</v>
      </c>
      <c r="E10" s="23">
        <v>0</v>
      </c>
      <c r="F10" s="23">
        <v>0</v>
      </c>
      <c r="G10" s="22">
        <v>0</v>
      </c>
      <c r="H10" s="22">
        <v>0.1</v>
      </c>
      <c r="I10" s="23">
        <f>B10+D10-F10-H10</f>
        <v>0</v>
      </c>
      <c r="J10" s="23">
        <f>C10+E10-G10</f>
        <v>0</v>
      </c>
      <c r="K10" s="38" t="s">
        <v>29</v>
      </c>
    </row>
    <row r="11" spans="1:11" ht="18" customHeight="1">
      <c r="A11" s="39" t="s">
        <v>0</v>
      </c>
      <c r="B11" s="40">
        <f t="shared" ref="B11:J11" si="0">SUM(B9:B10)</f>
        <v>0.1</v>
      </c>
      <c r="C11" s="40">
        <f t="shared" si="0"/>
        <v>0</v>
      </c>
      <c r="D11" s="40">
        <f t="shared" si="0"/>
        <v>0</v>
      </c>
      <c r="E11" s="40">
        <f t="shared" si="0"/>
        <v>0</v>
      </c>
      <c r="F11" s="40">
        <f t="shared" si="0"/>
        <v>0</v>
      </c>
      <c r="G11" s="40">
        <f t="shared" si="0"/>
        <v>0</v>
      </c>
      <c r="H11" s="40">
        <f t="shared" si="0"/>
        <v>0.1</v>
      </c>
      <c r="I11" s="40">
        <f t="shared" si="0"/>
        <v>0</v>
      </c>
      <c r="J11" s="40">
        <f t="shared" si="0"/>
        <v>0</v>
      </c>
      <c r="K11" s="40"/>
    </row>
    <row r="12" spans="1:11" ht="30" customHeight="1">
      <c r="A12" s="41" t="s">
        <v>23</v>
      </c>
      <c r="B12" s="42"/>
      <c r="C12" s="42"/>
      <c r="D12" s="42"/>
      <c r="E12" s="42"/>
      <c r="F12" s="42"/>
      <c r="G12" s="42"/>
      <c r="H12" s="42"/>
      <c r="I12" s="42"/>
      <c r="J12" s="42"/>
      <c r="K12" s="43"/>
    </row>
    <row r="13" spans="1:11" ht="18" customHeight="1">
      <c r="A13" s="44" t="s">
        <v>25</v>
      </c>
      <c r="B13" s="45">
        <v>711466.7</v>
      </c>
      <c r="C13" s="45">
        <v>0</v>
      </c>
      <c r="D13" s="45"/>
      <c r="E13" s="45"/>
      <c r="F13" s="45">
        <v>0</v>
      </c>
      <c r="G13" s="45"/>
      <c r="H13" s="45">
        <v>0</v>
      </c>
      <c r="I13" s="46">
        <f>B13+D13-F13</f>
        <v>711466.7</v>
      </c>
      <c r="J13" s="45">
        <f>C13+E13-G13</f>
        <v>0</v>
      </c>
      <c r="K13" s="47" t="s">
        <v>30</v>
      </c>
    </row>
    <row r="14" spans="1:11" ht="18" customHeight="1">
      <c r="A14" s="39" t="s">
        <v>0</v>
      </c>
      <c r="B14" s="40">
        <f t="shared" ref="B14:J14" si="1">SUM(B13:B13)</f>
        <v>711466.7</v>
      </c>
      <c r="C14" s="40">
        <f t="shared" si="1"/>
        <v>0</v>
      </c>
      <c r="D14" s="40">
        <f t="shared" si="1"/>
        <v>0</v>
      </c>
      <c r="E14" s="40">
        <f t="shared" si="1"/>
        <v>0</v>
      </c>
      <c r="F14" s="40">
        <f t="shared" si="1"/>
        <v>0</v>
      </c>
      <c r="G14" s="40">
        <f t="shared" si="1"/>
        <v>0</v>
      </c>
      <c r="H14" s="40">
        <v>0</v>
      </c>
      <c r="I14" s="40">
        <f t="shared" si="1"/>
        <v>711466.7</v>
      </c>
      <c r="J14" s="40">
        <f t="shared" si="1"/>
        <v>0</v>
      </c>
      <c r="K14" s="40"/>
    </row>
    <row r="15" spans="1:11" ht="30" customHeight="1">
      <c r="A15" s="41" t="s">
        <v>10</v>
      </c>
      <c r="B15" s="42"/>
      <c r="C15" s="42"/>
      <c r="D15" s="42"/>
      <c r="E15" s="42"/>
      <c r="F15" s="42"/>
      <c r="G15" s="42"/>
      <c r="H15" s="42"/>
      <c r="I15" s="42"/>
      <c r="J15" s="42"/>
      <c r="K15" s="43"/>
    </row>
    <row r="16" spans="1:11" ht="18" customHeight="1">
      <c r="A16" s="48" t="s">
        <v>11</v>
      </c>
      <c r="B16" s="49">
        <v>0.1</v>
      </c>
      <c r="C16" s="49">
        <v>0</v>
      </c>
      <c r="D16" s="23">
        <v>0</v>
      </c>
      <c r="E16" s="23">
        <v>0</v>
      </c>
      <c r="F16" s="23">
        <v>0</v>
      </c>
      <c r="G16" s="49">
        <v>0</v>
      </c>
      <c r="H16" s="49">
        <v>0.1</v>
      </c>
      <c r="I16" s="23">
        <f>B16+D16-F16-H16</f>
        <v>0</v>
      </c>
      <c r="J16" s="23">
        <f>C16+E16-G16</f>
        <v>0</v>
      </c>
      <c r="K16" s="23"/>
    </row>
    <row r="17" spans="1:11" s="10" customFormat="1" ht="18" customHeight="1">
      <c r="A17" s="39" t="s">
        <v>0</v>
      </c>
      <c r="B17" s="50">
        <f t="shared" ref="B17:J17" si="2">SUM(B16:B16)</f>
        <v>0.1</v>
      </c>
      <c r="C17" s="50">
        <f t="shared" si="2"/>
        <v>0</v>
      </c>
      <c r="D17" s="51">
        <f t="shared" si="2"/>
        <v>0</v>
      </c>
      <c r="E17" s="51">
        <f t="shared" si="2"/>
        <v>0</v>
      </c>
      <c r="F17" s="50">
        <f t="shared" si="2"/>
        <v>0</v>
      </c>
      <c r="G17" s="50">
        <f t="shared" si="2"/>
        <v>0</v>
      </c>
      <c r="H17" s="50">
        <f t="shared" si="2"/>
        <v>0.1</v>
      </c>
      <c r="I17" s="51">
        <f t="shared" si="2"/>
        <v>0</v>
      </c>
      <c r="J17" s="51">
        <f t="shared" si="2"/>
        <v>0</v>
      </c>
      <c r="K17" s="51"/>
    </row>
    <row r="18" spans="1:11" ht="30" customHeight="1">
      <c r="A18" s="41" t="s">
        <v>2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</row>
    <row r="19" spans="1:11" s="11" customFormat="1" ht="18" customHeight="1">
      <c r="A19" s="48" t="s">
        <v>18</v>
      </c>
      <c r="B19" s="52">
        <v>0</v>
      </c>
      <c r="C19" s="52">
        <v>0</v>
      </c>
      <c r="D19" s="53">
        <v>0</v>
      </c>
      <c r="E19" s="53">
        <v>0</v>
      </c>
      <c r="F19" s="54">
        <v>0</v>
      </c>
      <c r="G19" s="55">
        <v>0</v>
      </c>
      <c r="H19" s="55">
        <v>0</v>
      </c>
      <c r="I19" s="53">
        <f>B19+D19-F19</f>
        <v>0</v>
      </c>
      <c r="J19" s="53">
        <f>C19+E19-G19-I19-H19</f>
        <v>0</v>
      </c>
      <c r="K19" s="53"/>
    </row>
    <row r="20" spans="1:11" s="11" customFormat="1" ht="18" customHeight="1">
      <c r="A20" s="48" t="s">
        <v>20</v>
      </c>
      <c r="B20" s="52">
        <v>0</v>
      </c>
      <c r="C20" s="56">
        <v>0</v>
      </c>
      <c r="D20" s="53">
        <v>0</v>
      </c>
      <c r="E20" s="53">
        <v>0</v>
      </c>
      <c r="F20" s="54">
        <v>0</v>
      </c>
      <c r="G20" s="55">
        <v>0</v>
      </c>
      <c r="H20" s="57">
        <v>0</v>
      </c>
      <c r="I20" s="53">
        <f t="shared" ref="I20:J24" si="3">B20+D20-F20</f>
        <v>0</v>
      </c>
      <c r="J20" s="53">
        <f>C20+E20-G20-I20-H20</f>
        <v>0</v>
      </c>
      <c r="K20" s="58"/>
    </row>
    <row r="21" spans="1:11" s="11" customFormat="1" ht="18" customHeight="1">
      <c r="A21" s="48" t="s">
        <v>21</v>
      </c>
      <c r="B21" s="52">
        <v>0</v>
      </c>
      <c r="C21" s="52">
        <v>0</v>
      </c>
      <c r="D21" s="53">
        <v>0</v>
      </c>
      <c r="E21" s="53">
        <v>0</v>
      </c>
      <c r="F21" s="54">
        <v>0</v>
      </c>
      <c r="G21" s="55">
        <v>0</v>
      </c>
      <c r="H21" s="55">
        <v>0</v>
      </c>
      <c r="I21" s="53">
        <f t="shared" si="3"/>
        <v>0</v>
      </c>
      <c r="J21" s="53">
        <f>C21+E21-G21-I21-H21</f>
        <v>0</v>
      </c>
      <c r="K21" s="53"/>
    </row>
    <row r="22" spans="1:11" s="11" customFormat="1" ht="24.75" customHeight="1">
      <c r="A22" s="48" t="s">
        <v>22</v>
      </c>
      <c r="B22" s="52">
        <v>0</v>
      </c>
      <c r="C22" s="52">
        <v>0</v>
      </c>
      <c r="D22" s="53">
        <v>0</v>
      </c>
      <c r="E22" s="53">
        <v>0</v>
      </c>
      <c r="F22" s="54">
        <v>0</v>
      </c>
      <c r="G22" s="55">
        <v>0</v>
      </c>
      <c r="H22" s="55">
        <v>0</v>
      </c>
      <c r="I22" s="53">
        <f t="shared" si="3"/>
        <v>0</v>
      </c>
      <c r="J22" s="53">
        <f>C22+E22-G22-I22-H22</f>
        <v>0</v>
      </c>
      <c r="K22" s="53"/>
    </row>
    <row r="23" spans="1:11" s="11" customFormat="1" ht="24.75" customHeight="1">
      <c r="A23" s="59" t="s">
        <v>1</v>
      </c>
      <c r="B23" s="52">
        <v>0</v>
      </c>
      <c r="C23" s="52">
        <v>-13.957000000000001</v>
      </c>
      <c r="D23" s="53">
        <v>0</v>
      </c>
      <c r="E23" s="53">
        <v>0</v>
      </c>
      <c r="F23" s="54">
        <v>0</v>
      </c>
      <c r="G23" s="55">
        <v>-14</v>
      </c>
      <c r="H23" s="55">
        <v>0</v>
      </c>
      <c r="I23" s="53">
        <f t="shared" si="3"/>
        <v>0</v>
      </c>
      <c r="J23" s="53">
        <f t="shared" si="3"/>
        <v>4.2999999999999261E-2</v>
      </c>
      <c r="K23" s="53"/>
    </row>
    <row r="24" spans="1:11" s="11" customFormat="1" ht="18" customHeight="1">
      <c r="A24" s="48" t="s">
        <v>6</v>
      </c>
      <c r="B24" s="52">
        <v>0</v>
      </c>
      <c r="C24" s="52">
        <v>60.8</v>
      </c>
      <c r="D24" s="53">
        <v>0</v>
      </c>
      <c r="E24" s="53">
        <v>0</v>
      </c>
      <c r="F24" s="54">
        <v>0</v>
      </c>
      <c r="G24" s="55">
        <v>60.8</v>
      </c>
      <c r="H24" s="55">
        <v>0</v>
      </c>
      <c r="I24" s="53">
        <v>0</v>
      </c>
      <c r="J24" s="53">
        <f t="shared" si="3"/>
        <v>0</v>
      </c>
      <c r="K24" s="60" t="s">
        <v>31</v>
      </c>
    </row>
    <row r="25" spans="1:11" s="11" customFormat="1" ht="24.75" customHeight="1">
      <c r="A25" s="59" t="s">
        <v>19</v>
      </c>
      <c r="B25" s="52">
        <v>0</v>
      </c>
      <c r="C25" s="61">
        <v>0</v>
      </c>
      <c r="D25" s="62">
        <v>0</v>
      </c>
      <c r="E25" s="53">
        <v>0</v>
      </c>
      <c r="F25" s="54">
        <v>0</v>
      </c>
      <c r="G25" s="55">
        <v>0</v>
      </c>
      <c r="H25" s="61">
        <v>0</v>
      </c>
      <c r="I25" s="62">
        <v>0</v>
      </c>
      <c r="J25" s="53">
        <v>0</v>
      </c>
      <c r="K25" s="53"/>
    </row>
    <row r="26" spans="1:11" s="11" customFormat="1" ht="24.75" customHeight="1">
      <c r="A26" s="59" t="s">
        <v>3</v>
      </c>
      <c r="B26" s="52">
        <v>0</v>
      </c>
      <c r="C26" s="52">
        <v>0</v>
      </c>
      <c r="D26" s="53">
        <v>0</v>
      </c>
      <c r="E26" s="53">
        <v>0</v>
      </c>
      <c r="F26" s="54">
        <v>0</v>
      </c>
      <c r="G26" s="55">
        <v>0</v>
      </c>
      <c r="H26" s="61">
        <v>0</v>
      </c>
      <c r="I26" s="53">
        <f>B26+D26-F26-H26</f>
        <v>0</v>
      </c>
      <c r="J26" s="53">
        <f>C26+E26-G26</f>
        <v>0</v>
      </c>
      <c r="K26" s="53"/>
    </row>
    <row r="27" spans="1:11" s="11" customFormat="1" ht="18" customHeight="1">
      <c r="A27" s="59" t="s">
        <v>4</v>
      </c>
      <c r="B27" s="52">
        <v>-31.1</v>
      </c>
      <c r="C27" s="52">
        <v>-1.423</v>
      </c>
      <c r="D27" s="53">
        <v>0</v>
      </c>
      <c r="E27" s="53">
        <v>0</v>
      </c>
      <c r="F27" s="54">
        <v>-31.1</v>
      </c>
      <c r="G27" s="55">
        <v>-1.423</v>
      </c>
      <c r="H27" s="61">
        <v>0</v>
      </c>
      <c r="I27" s="53">
        <f>B27+D27-F27</f>
        <v>0</v>
      </c>
      <c r="J27" s="53">
        <f>C27+E27-G27</f>
        <v>0</v>
      </c>
      <c r="K27" s="53"/>
    </row>
    <row r="28" spans="1:11" ht="18" customHeight="1">
      <c r="A28" s="39" t="s">
        <v>0</v>
      </c>
      <c r="B28" s="63">
        <f t="shared" ref="B28:I28" si="4">SUM(B19:B27)</f>
        <v>-31.1</v>
      </c>
      <c r="C28" s="63">
        <f t="shared" si="4"/>
        <v>45.419999999999995</v>
      </c>
      <c r="D28" s="51">
        <f t="shared" si="4"/>
        <v>0</v>
      </c>
      <c r="E28" s="51">
        <f t="shared" si="4"/>
        <v>0</v>
      </c>
      <c r="F28" s="63">
        <f t="shared" si="4"/>
        <v>-31.1</v>
      </c>
      <c r="G28" s="63">
        <f t="shared" si="4"/>
        <v>45.376999999999995</v>
      </c>
      <c r="H28" s="63">
        <f t="shared" si="4"/>
        <v>0</v>
      </c>
      <c r="I28" s="51">
        <f t="shared" si="4"/>
        <v>0</v>
      </c>
      <c r="J28" s="51">
        <f>J23+J24+J27</f>
        <v>4.2999999999999261E-2</v>
      </c>
      <c r="K28" s="51"/>
    </row>
    <row r="29" spans="1:11" ht="18" customHeight="1">
      <c r="A29" s="64" t="s">
        <v>27</v>
      </c>
      <c r="B29" s="65"/>
      <c r="C29" s="65"/>
      <c r="D29" s="65"/>
      <c r="E29" s="65"/>
      <c r="F29" s="65"/>
      <c r="G29" s="65"/>
      <c r="H29" s="65"/>
      <c r="I29" s="65"/>
      <c r="J29" s="65"/>
      <c r="K29" s="32"/>
    </row>
    <row r="30" spans="1:11" ht="129.75" customHeight="1">
      <c r="A30" s="25" t="s">
        <v>26</v>
      </c>
      <c r="B30" s="26">
        <v>189836.6</v>
      </c>
      <c r="C30" s="26">
        <v>0</v>
      </c>
      <c r="D30" s="26">
        <v>0</v>
      </c>
      <c r="E30" s="26">
        <v>0</v>
      </c>
      <c r="F30" s="26">
        <v>27193</v>
      </c>
      <c r="G30" s="26">
        <v>0</v>
      </c>
      <c r="H30" s="26">
        <v>0</v>
      </c>
      <c r="I30" s="26">
        <v>162643.6</v>
      </c>
      <c r="J30" s="26">
        <v>0</v>
      </c>
      <c r="K30" s="26"/>
    </row>
    <row r="31" spans="1:11" ht="18" customHeight="1">
      <c r="A31" s="39" t="s">
        <v>0</v>
      </c>
      <c r="B31" s="17">
        <f t="shared" ref="B31:G31" si="5">SUM(B30:B30)</f>
        <v>189836.6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27193</v>
      </c>
      <c r="G31" s="17">
        <f t="shared" si="5"/>
        <v>0</v>
      </c>
      <c r="H31" s="17">
        <v>0</v>
      </c>
      <c r="I31" s="17">
        <f t="shared" ref="I31:J31" si="6">SUM(I30:I30)</f>
        <v>162643.6</v>
      </c>
      <c r="J31" s="17">
        <f t="shared" si="6"/>
        <v>0</v>
      </c>
      <c r="K31" s="17"/>
    </row>
    <row r="32" spans="1:11" ht="30.6" customHeight="1">
      <c r="A32" s="66" t="s">
        <v>7</v>
      </c>
      <c r="B32" s="67"/>
      <c r="C32" s="67"/>
      <c r="D32" s="67"/>
      <c r="E32" s="67"/>
      <c r="F32" s="67"/>
      <c r="G32" s="67"/>
      <c r="H32" s="67"/>
      <c r="I32" s="67"/>
      <c r="J32" s="67"/>
      <c r="K32" s="43"/>
    </row>
    <row r="33" spans="1:11" ht="52.5" customHeight="1">
      <c r="A33" s="68" t="s">
        <v>12</v>
      </c>
      <c r="B33" s="69">
        <v>7570.5</v>
      </c>
      <c r="C33" s="69">
        <v>0</v>
      </c>
      <c r="D33" s="70">
        <v>0</v>
      </c>
      <c r="E33" s="71">
        <v>0</v>
      </c>
      <c r="F33" s="72">
        <v>0</v>
      </c>
      <c r="G33" s="69">
        <v>0</v>
      </c>
      <c r="H33" s="69">
        <v>0</v>
      </c>
      <c r="I33" s="70">
        <f t="shared" ref="I33:J34" si="7">B33+D33-F33</f>
        <v>7570.5</v>
      </c>
      <c r="J33" s="71">
        <f t="shared" si="7"/>
        <v>0</v>
      </c>
      <c r="K33" s="73" t="s">
        <v>32</v>
      </c>
    </row>
    <row r="34" spans="1:11" ht="64.5" customHeight="1">
      <c r="A34" s="68" t="s">
        <v>13</v>
      </c>
      <c r="B34" s="69">
        <v>7176</v>
      </c>
      <c r="C34" s="69">
        <v>12189.7</v>
      </c>
      <c r="D34" s="70">
        <v>0</v>
      </c>
      <c r="E34" s="71">
        <v>0</v>
      </c>
      <c r="F34" s="72">
        <v>0</v>
      </c>
      <c r="G34" s="69">
        <v>0</v>
      </c>
      <c r="H34" s="69">
        <v>0</v>
      </c>
      <c r="I34" s="70">
        <f t="shared" si="7"/>
        <v>7176</v>
      </c>
      <c r="J34" s="71">
        <f t="shared" si="7"/>
        <v>12189.7</v>
      </c>
      <c r="K34" s="74"/>
    </row>
    <row r="35" spans="1:11" ht="24.6" customHeight="1">
      <c r="A35" s="12" t="s">
        <v>14</v>
      </c>
      <c r="B35" s="13">
        <f>B11+B14+B17+B28+B31+B33+B34</f>
        <v>916018.89999999991</v>
      </c>
      <c r="C35" s="13">
        <f t="shared" ref="C35:J35" si="8">C11+C14+C17+C28+C33+C34+C31</f>
        <v>12235.12</v>
      </c>
      <c r="D35" s="13">
        <f t="shared" si="8"/>
        <v>0</v>
      </c>
      <c r="E35" s="13">
        <f t="shared" si="8"/>
        <v>0</v>
      </c>
      <c r="F35" s="13">
        <f t="shared" si="8"/>
        <v>27161.9</v>
      </c>
      <c r="G35" s="13">
        <f t="shared" si="8"/>
        <v>45.376999999999995</v>
      </c>
      <c r="H35" s="13">
        <f t="shared" si="8"/>
        <v>0.2</v>
      </c>
      <c r="I35" s="17">
        <f t="shared" si="8"/>
        <v>888856.79999999993</v>
      </c>
      <c r="J35" s="17">
        <f t="shared" si="8"/>
        <v>12189.743</v>
      </c>
      <c r="K35" s="17"/>
    </row>
    <row r="36" spans="1:11" ht="33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1" ht="21" customHeight="1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1" ht="27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  <row r="40" spans="1:11">
      <c r="E40" s="14"/>
      <c r="I40" s="16"/>
    </row>
  </sheetData>
  <mergeCells count="16">
    <mergeCell ref="H1:K1"/>
    <mergeCell ref="K33:K34"/>
    <mergeCell ref="A18:K18"/>
    <mergeCell ref="A29:K29"/>
    <mergeCell ref="A32:K32"/>
    <mergeCell ref="K6:K7"/>
    <mergeCell ref="A8:K8"/>
    <mergeCell ref="A12:K12"/>
    <mergeCell ref="A15:K15"/>
    <mergeCell ref="B6:C6"/>
    <mergeCell ref="I6:J6"/>
    <mergeCell ref="A6:A7"/>
    <mergeCell ref="H6:H7"/>
    <mergeCell ref="F6:G6"/>
    <mergeCell ref="D6:E6"/>
    <mergeCell ref="A3:K3"/>
  </mergeCells>
  <phoneticPr fontId="0" type="noConversion"/>
  <pageMargins left="0.98425196850393704" right="0.59055118110236227" top="0.78740157480314965" bottom="0.78740157480314965" header="0.31496062992125984" footer="0.47244094488188981"/>
  <pageSetup paperSize="9" scale="90" fitToHeight="2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Владимирович Щелин</dc:creator>
  <cp:lastModifiedBy>Pavlenko</cp:lastModifiedBy>
  <cp:lastPrinted>2016-02-19T12:01:02Z</cp:lastPrinted>
  <dcterms:created xsi:type="dcterms:W3CDTF">2001-10-29T13:42:33Z</dcterms:created>
  <dcterms:modified xsi:type="dcterms:W3CDTF">2016-03-15T12:16:07Z</dcterms:modified>
</cp:coreProperties>
</file>