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2390"/>
  </bookViews>
  <sheets>
    <sheet name="Лист1" sheetId="1" r:id="rId1"/>
  </sheets>
  <definedNames>
    <definedName name="_xlnm.Print_Area" localSheetId="0">Лист1!$A$1:$G$41</definedName>
  </definedNames>
  <calcPr calcId="125725"/>
</workbook>
</file>

<file path=xl/calcChain.xml><?xml version="1.0" encoding="utf-8"?>
<calcChain xmlns="http://schemas.openxmlformats.org/spreadsheetml/2006/main">
  <c r="E28" i="1"/>
  <c r="E27"/>
  <c r="E22"/>
  <c r="E23" l="1"/>
  <c r="E39"/>
  <c r="E32"/>
  <c r="E19"/>
  <c r="E35" l="1"/>
  <c r="D9" l="1"/>
  <c r="D14" l="1"/>
  <c r="D21"/>
  <c r="D26"/>
  <c r="D38"/>
  <c r="D34"/>
  <c r="D31"/>
  <c r="D41" l="1"/>
  <c r="E38" l="1"/>
  <c r="E34"/>
  <c r="E31"/>
  <c r="E26"/>
  <c r="E21"/>
  <c r="E14"/>
  <c r="E11"/>
  <c r="E9"/>
  <c r="F15"/>
  <c r="F19"/>
  <c r="F12"/>
  <c r="F11" s="1"/>
  <c r="F17" l="1"/>
  <c r="F36"/>
  <c r="F10"/>
  <c r="F9" l="1"/>
  <c r="F39"/>
  <c r="F29"/>
  <c r="F24"/>
  <c r="F35"/>
  <c r="F28"/>
  <c r="F22"/>
  <c r="F18"/>
  <c r="F16"/>
  <c r="F14" l="1"/>
  <c r="F34"/>
  <c r="F38"/>
  <c r="F32"/>
  <c r="F23"/>
  <c r="F27"/>
  <c r="E41"/>
  <c r="F31" l="1"/>
  <c r="F21"/>
  <c r="F26"/>
  <c r="F41" l="1"/>
</calcChain>
</file>

<file path=xl/sharedStrings.xml><?xml version="1.0" encoding="utf-8"?>
<sst xmlns="http://schemas.openxmlformats.org/spreadsheetml/2006/main" count="78" uniqueCount="50">
  <si>
    <t>Наименование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</si>
  <si>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</si>
  <si>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</si>
  <si>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</si>
  <si>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</si>
  <si>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</si>
  <si>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</si>
  <si>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</si>
  <si>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</si>
  <si>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</si>
  <si>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</si>
  <si>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</si>
  <si>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</si>
  <si>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</si>
  <si>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</si>
  <si>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</si>
  <si>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</si>
  <si>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</si>
  <si>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</si>
  <si>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</si>
  <si>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</si>
  <si>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 xml:space="preserve"> 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</si>
  <si>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</si>
  <si>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</si>
  <si>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</si>
  <si>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</si>
  <si>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</si>
  <si>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</si>
  <si>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</si>
  <si>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</si>
  <si>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</si>
  <si>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</si>
  <si>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</si>
  <si>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</si>
  <si>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</si>
  <si>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</si>
  <si>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</si>
  <si>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</si>
  <si>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</si>
  <si>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</si>
  <si>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</si>
  <si>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</si>
  <si>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</si>
  <si>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(тыс. рублей)</t>
  </si>
  <si>
    <t>Сумма с учетом предлагаемых изменений</t>
  </si>
  <si>
    <t>Дорожное хозяйство (дорожные фонды)</t>
  </si>
  <si>
    <t xml:space="preserve">            к пояснительной записке</t>
  </si>
  <si>
    <t>Предлагаемое изменение распределения бюджетных ассигнований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на 2016 год</t>
  </si>
  <si>
    <t>Культура, кинематография</t>
  </si>
  <si>
    <t xml:space="preserve">            Приложение № 6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</si>
</sst>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9" fillId="0" borderId="0" xfId="0" applyFont="1" applyFill="1" applyAlignment="1"/>
    <xf numFmtId="0" fontId="0" fillId="0" borderId="0" xfId="0" applyFill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view="pageBreakPreview" zoomScaleSheetLayoutView="100" workbookViewId="0">
      <selection activeCell="E29" sqref="E29"/>
    </sheetView>
  </sheetViews>
  <sheetFormatPr defaultColWidth="9.140625" defaultRowHeight="12.75"/>
  <cols>
    <col min="1" max="1" width="48" style="1" customWidth="1"/>
    <col min="2" max="2" width="6" style="1" customWidth="1"/>
    <col min="3" max="3" width="5.5703125" style="1" customWidth="1"/>
    <col min="4" max="4" width="15.140625" style="1" customWidth="1"/>
    <col min="5" max="5" width="12.5703125" style="1" customWidth="1"/>
    <col min="6" max="6" width="15.42578125" style="1" customWidth="1"/>
    <col min="7" max="7" width="1.5703125" style="1" customWidth="1"/>
    <col min="8" max="16384" width="9.140625" style="1"/>
  </cols>
  <sheetData>
    <row r="1" spans="1:6">
      <c r="E1" s="14" t="s">
        <v>49</v>
      </c>
    </row>
    <row r="2" spans="1:6">
      <c r="E2" s="15" t="s">
        <v>46</v>
      </c>
    </row>
    <row r="5" spans="1:6" ht="119.25" customHeight="1">
      <c r="A5" s="29" t="s">
        <v>47</v>
      </c>
      <c r="B5" s="29"/>
      <c r="C5" s="29"/>
      <c r="D5" s="29"/>
      <c r="E5" s="29"/>
      <c r="F5" s="29"/>
    </row>
    <row r="6" spans="1:6" ht="15.75" customHeight="1">
      <c r="A6" s="1" t="s">
        <v>21</v>
      </c>
      <c r="B6" s="2"/>
      <c r="C6" s="2"/>
      <c r="D6" s="2"/>
      <c r="E6" s="2"/>
      <c r="F6" s="13" t="s">
        <v>43</v>
      </c>
    </row>
    <row r="7" spans="1:6" ht="39.75" customHeight="1">
      <c r="A7" s="3" t="s">
        <v>0</v>
      </c>
      <c r="B7" s="3" t="s">
        <v>20</v>
      </c>
      <c r="C7" s="3" t="s">
        <v>40</v>
      </c>
      <c r="D7" s="3" t="s">
        <v>41</v>
      </c>
      <c r="E7" s="3" t="s">
        <v>42</v>
      </c>
      <c r="F7" s="3" t="s">
        <v>44</v>
      </c>
    </row>
    <row r="8" spans="1:6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9">
        <v>6</v>
      </c>
    </row>
    <row r="9" spans="1:6" ht="18" customHeight="1">
      <c r="A9" s="5" t="s">
        <v>35</v>
      </c>
      <c r="B9" s="16" t="s">
        <v>2</v>
      </c>
      <c r="C9" s="17"/>
      <c r="D9" s="7">
        <f>D10</f>
        <v>23100</v>
      </c>
      <c r="E9" s="7">
        <f t="shared" ref="E9" si="0">E10</f>
        <v>8076.9</v>
      </c>
      <c r="F9" s="7">
        <f t="shared" ref="F9" si="1">F10</f>
        <v>31176.9</v>
      </c>
    </row>
    <row r="10" spans="1:6" ht="18" customHeight="1">
      <c r="A10" s="18" t="s">
        <v>36</v>
      </c>
      <c r="B10" s="19" t="s">
        <v>2</v>
      </c>
      <c r="C10" s="20" t="s">
        <v>37</v>
      </c>
      <c r="D10" s="21">
        <v>23100</v>
      </c>
      <c r="E10" s="21">
        <v>8076.9</v>
      </c>
      <c r="F10" s="21">
        <f t="shared" ref="F10:F12" si="2">D10+E10</f>
        <v>31176.9</v>
      </c>
    </row>
    <row r="11" spans="1:6" ht="30" hidden="1" customHeight="1">
      <c r="A11" s="22" t="s">
        <v>31</v>
      </c>
      <c r="B11" s="16" t="s">
        <v>29</v>
      </c>
      <c r="C11" s="23"/>
      <c r="D11" s="7"/>
      <c r="E11" s="11">
        <f>E12</f>
        <v>0</v>
      </c>
      <c r="F11" s="11">
        <f>F12</f>
        <v>0</v>
      </c>
    </row>
    <row r="12" spans="1:6" ht="18" hidden="1" customHeight="1">
      <c r="A12" s="24" t="s">
        <v>32</v>
      </c>
      <c r="B12" s="20" t="s">
        <v>29</v>
      </c>
      <c r="C12" s="20" t="s">
        <v>7</v>
      </c>
      <c r="D12" s="25"/>
      <c r="E12" s="26"/>
      <c r="F12" s="21">
        <f t="shared" si="2"/>
        <v>0</v>
      </c>
    </row>
    <row r="13" spans="1:6" ht="14.25" customHeight="1">
      <c r="A13" s="24"/>
      <c r="B13" s="20"/>
      <c r="C13" s="20"/>
      <c r="D13" s="25"/>
      <c r="E13" s="26"/>
      <c r="F13" s="21"/>
    </row>
    <row r="14" spans="1:6" s="4" customFormat="1" ht="18" customHeight="1">
      <c r="A14" s="22" t="s">
        <v>8</v>
      </c>
      <c r="B14" s="16" t="s">
        <v>4</v>
      </c>
      <c r="C14" s="23"/>
      <c r="D14" s="7">
        <f>D15+D16+D17+D18+D19</f>
        <v>245040.4</v>
      </c>
      <c r="E14" s="11">
        <f>SUM(E15:E19)</f>
        <v>13621.5</v>
      </c>
      <c r="F14" s="11">
        <f>SUM(F15:F19)</f>
        <v>258661.9</v>
      </c>
    </row>
    <row r="15" spans="1:6" s="4" customFormat="1" ht="18" customHeight="1">
      <c r="A15" s="24" t="s">
        <v>22</v>
      </c>
      <c r="B15" s="20" t="s">
        <v>4</v>
      </c>
      <c r="C15" s="20" t="s">
        <v>3</v>
      </c>
      <c r="D15" s="21">
        <v>6000</v>
      </c>
      <c r="E15" s="26"/>
      <c r="F15" s="21">
        <f>D15+E15</f>
        <v>6000</v>
      </c>
    </row>
    <row r="16" spans="1:6" ht="18" customHeight="1">
      <c r="A16" s="18" t="s">
        <v>23</v>
      </c>
      <c r="B16" s="20" t="s">
        <v>4</v>
      </c>
      <c r="C16" s="20" t="s">
        <v>13</v>
      </c>
      <c r="D16" s="21"/>
      <c r="E16" s="26">
        <v>6651.7</v>
      </c>
      <c r="F16" s="21">
        <f>D16+E16</f>
        <v>6651.7</v>
      </c>
    </row>
    <row r="17" spans="1:6" ht="18" hidden="1" customHeight="1">
      <c r="A17" s="18" t="s">
        <v>34</v>
      </c>
      <c r="B17" s="20" t="s">
        <v>4</v>
      </c>
      <c r="C17" s="20" t="s">
        <v>17</v>
      </c>
      <c r="D17" s="21"/>
      <c r="E17" s="26"/>
      <c r="F17" s="21">
        <f>D17+E17</f>
        <v>0</v>
      </c>
    </row>
    <row r="18" spans="1:6" ht="18" customHeight="1">
      <c r="A18" s="18" t="s">
        <v>45</v>
      </c>
      <c r="B18" s="20" t="s">
        <v>4</v>
      </c>
      <c r="C18" s="20" t="s">
        <v>6</v>
      </c>
      <c r="D18" s="21">
        <v>239040.4</v>
      </c>
      <c r="E18" s="26"/>
      <c r="F18" s="21">
        <f>D18+E18</f>
        <v>239040.4</v>
      </c>
    </row>
    <row r="19" spans="1:6" ht="18.75" customHeight="1">
      <c r="A19" s="18" t="s">
        <v>30</v>
      </c>
      <c r="B19" s="20" t="s">
        <v>4</v>
      </c>
      <c r="C19" s="20" t="s">
        <v>25</v>
      </c>
      <c r="D19" s="27"/>
      <c r="E19" s="28">
        <f>6000+969.8</f>
        <v>6969.8</v>
      </c>
      <c r="F19" s="21">
        <f>D19+E19</f>
        <v>6969.8</v>
      </c>
    </row>
    <row r="20" spans="1:6" ht="15" customHeight="1">
      <c r="A20" s="18"/>
      <c r="B20" s="20"/>
      <c r="C20" s="20"/>
      <c r="D20" s="27"/>
      <c r="E20" s="28"/>
      <c r="F20" s="21"/>
    </row>
    <row r="21" spans="1:6" ht="18" customHeight="1">
      <c r="A21" s="5" t="s">
        <v>14</v>
      </c>
      <c r="B21" s="23" t="s">
        <v>15</v>
      </c>
      <c r="C21" s="20"/>
      <c r="D21" s="7">
        <f>D22+D23</f>
        <v>577843.5</v>
      </c>
      <c r="E21" s="11">
        <f>E22+E23+E24</f>
        <v>405682.10000000003</v>
      </c>
      <c r="F21" s="11">
        <f>F22+F23+F24</f>
        <v>983525.60000000009</v>
      </c>
    </row>
    <row r="22" spans="1:6" ht="18" customHeight="1">
      <c r="A22" s="18" t="s">
        <v>16</v>
      </c>
      <c r="B22" s="20" t="s">
        <v>15</v>
      </c>
      <c r="C22" s="20" t="s">
        <v>2</v>
      </c>
      <c r="D22" s="21">
        <v>353058.6</v>
      </c>
      <c r="E22" s="26">
        <f>34000+1296.8+95000+285822.9-34000+10000</f>
        <v>392119.7</v>
      </c>
      <c r="F22" s="21">
        <f t="shared" ref="F22:F24" si="3">D22+E22</f>
        <v>745178.3</v>
      </c>
    </row>
    <row r="23" spans="1:6" ht="18" customHeight="1">
      <c r="A23" s="18" t="s">
        <v>24</v>
      </c>
      <c r="B23" s="20" t="s">
        <v>15</v>
      </c>
      <c r="C23" s="20" t="s">
        <v>3</v>
      </c>
      <c r="D23" s="21">
        <v>224784.9</v>
      </c>
      <c r="E23" s="21">
        <f>5000+11294-2731.6</f>
        <v>13562.4</v>
      </c>
      <c r="F23" s="21">
        <f t="shared" si="3"/>
        <v>238347.3</v>
      </c>
    </row>
    <row r="24" spans="1:6" ht="21" hidden="1" customHeight="1">
      <c r="A24" s="18" t="s">
        <v>38</v>
      </c>
      <c r="B24" s="20" t="s">
        <v>15</v>
      </c>
      <c r="C24" s="20" t="s">
        <v>15</v>
      </c>
      <c r="D24" s="21">
        <v>0</v>
      </c>
      <c r="E24" s="26">
        <v>0</v>
      </c>
      <c r="F24" s="21">
        <f t="shared" si="3"/>
        <v>0</v>
      </c>
    </row>
    <row r="25" spans="1:6" ht="15.75" customHeight="1">
      <c r="A25" s="18"/>
      <c r="B25" s="20"/>
      <c r="C25" s="20"/>
      <c r="D25" s="21"/>
      <c r="E25" s="26"/>
      <c r="F25" s="21"/>
    </row>
    <row r="26" spans="1:6" s="4" customFormat="1" ht="18" customHeight="1">
      <c r="A26" s="22" t="s">
        <v>9</v>
      </c>
      <c r="B26" s="16" t="s">
        <v>5</v>
      </c>
      <c r="C26" s="23"/>
      <c r="D26" s="7">
        <f>D27+D28+D29</f>
        <v>131335.29999999999</v>
      </c>
      <c r="E26" s="11">
        <f>E27+E28+E29</f>
        <v>138619.87</v>
      </c>
      <c r="F26" s="11">
        <f>F27+F28+F29</f>
        <v>269955.17</v>
      </c>
    </row>
    <row r="27" spans="1:6" s="4" customFormat="1" ht="18" customHeight="1">
      <c r="A27" s="24" t="s">
        <v>12</v>
      </c>
      <c r="B27" s="19" t="s">
        <v>5</v>
      </c>
      <c r="C27" s="20" t="s">
        <v>2</v>
      </c>
      <c r="D27" s="21">
        <v>116335.3</v>
      </c>
      <c r="E27" s="26">
        <f>21719.8+8219.4+45616+15000</f>
        <v>90555.199999999997</v>
      </c>
      <c r="F27" s="21">
        <f t="shared" ref="F27:F29" si="4">D27+E27</f>
        <v>206890.5</v>
      </c>
    </row>
    <row r="28" spans="1:6" s="4" customFormat="1" ht="18" customHeight="1">
      <c r="A28" s="24" t="s">
        <v>26</v>
      </c>
      <c r="B28" s="19" t="s">
        <v>5</v>
      </c>
      <c r="C28" s="20" t="s">
        <v>3</v>
      </c>
      <c r="D28" s="21">
        <v>15000</v>
      </c>
      <c r="E28" s="26">
        <f>8000+30873.6+9000</f>
        <v>47873.599999999999</v>
      </c>
      <c r="F28" s="21">
        <f t="shared" si="4"/>
        <v>62873.599999999999</v>
      </c>
    </row>
    <row r="29" spans="1:6" s="4" customFormat="1" ht="18" customHeight="1">
      <c r="A29" s="24" t="s">
        <v>39</v>
      </c>
      <c r="B29" s="19" t="s">
        <v>5</v>
      </c>
      <c r="C29" s="20" t="s">
        <v>4</v>
      </c>
      <c r="D29" s="21"/>
      <c r="E29" s="26">
        <v>191.07</v>
      </c>
      <c r="F29" s="21">
        <f t="shared" si="4"/>
        <v>191.07</v>
      </c>
    </row>
    <row r="30" spans="1:6" s="4" customFormat="1" ht="15.75" customHeight="1">
      <c r="A30" s="24"/>
      <c r="B30" s="19"/>
      <c r="C30" s="20"/>
      <c r="D30" s="21"/>
      <c r="E30" s="26"/>
      <c r="F30" s="21"/>
    </row>
    <row r="31" spans="1:6" s="4" customFormat="1" ht="18" customHeight="1">
      <c r="A31" s="22" t="s">
        <v>48</v>
      </c>
      <c r="B31" s="16" t="s">
        <v>17</v>
      </c>
      <c r="C31" s="23"/>
      <c r="D31" s="7">
        <f>D32</f>
        <v>44000</v>
      </c>
      <c r="E31" s="11">
        <f>E32</f>
        <v>72094.399999999994</v>
      </c>
      <c r="F31" s="11">
        <f>F32</f>
        <v>116094.39999999999</v>
      </c>
    </row>
    <row r="32" spans="1:6" s="4" customFormat="1" ht="18" customHeight="1">
      <c r="A32" s="24" t="s">
        <v>18</v>
      </c>
      <c r="B32" s="19" t="s">
        <v>17</v>
      </c>
      <c r="C32" s="20" t="s">
        <v>2</v>
      </c>
      <c r="D32" s="21">
        <v>44000</v>
      </c>
      <c r="E32" s="26">
        <f>31394.4+40700</f>
        <v>72094.399999999994</v>
      </c>
      <c r="F32" s="21">
        <f t="shared" ref="F32:F39" si="5">D32+E32</f>
        <v>116094.39999999999</v>
      </c>
    </row>
    <row r="33" spans="1:7" s="4" customFormat="1" ht="15.75" customHeight="1">
      <c r="A33" s="24"/>
      <c r="B33" s="19"/>
      <c r="C33" s="20"/>
      <c r="D33" s="21"/>
      <c r="E33" s="26"/>
      <c r="F33" s="21"/>
    </row>
    <row r="34" spans="1:7" s="4" customFormat="1" ht="18" customHeight="1">
      <c r="A34" s="5" t="s">
        <v>27</v>
      </c>
      <c r="B34" s="16" t="s">
        <v>6</v>
      </c>
      <c r="C34" s="23"/>
      <c r="D34" s="7">
        <f>D35+D36</f>
        <v>197721.2</v>
      </c>
      <c r="E34" s="11">
        <f>E35+E36</f>
        <v>1785</v>
      </c>
      <c r="F34" s="11">
        <f>F35+F36</f>
        <v>199506.2</v>
      </c>
    </row>
    <row r="35" spans="1:7" ht="18" customHeight="1">
      <c r="A35" s="18" t="s">
        <v>1</v>
      </c>
      <c r="B35" s="20" t="s">
        <v>6</v>
      </c>
      <c r="C35" s="20" t="s">
        <v>2</v>
      </c>
      <c r="D35" s="21">
        <v>197721.2</v>
      </c>
      <c r="E35" s="21">
        <f>1785</f>
        <v>1785</v>
      </c>
      <c r="F35" s="21">
        <f t="shared" si="5"/>
        <v>199506.2</v>
      </c>
    </row>
    <row r="36" spans="1:7" ht="18" hidden="1" customHeight="1">
      <c r="A36" s="18" t="s">
        <v>28</v>
      </c>
      <c r="B36" s="20" t="s">
        <v>6</v>
      </c>
      <c r="C36" s="20" t="s">
        <v>3</v>
      </c>
      <c r="D36" s="21"/>
      <c r="E36" s="26"/>
      <c r="F36" s="21">
        <f t="shared" si="5"/>
        <v>0</v>
      </c>
    </row>
    <row r="37" spans="1:7" ht="15.75" customHeight="1">
      <c r="A37" s="18"/>
      <c r="B37" s="20"/>
      <c r="C37" s="20"/>
      <c r="D37" s="21"/>
      <c r="E37" s="26"/>
      <c r="F37" s="21"/>
    </row>
    <row r="38" spans="1:7" s="4" customFormat="1" ht="18" customHeight="1">
      <c r="A38" s="22" t="s">
        <v>19</v>
      </c>
      <c r="B38" s="16" t="s">
        <v>10</v>
      </c>
      <c r="C38" s="23"/>
      <c r="D38" s="7">
        <f>D39</f>
        <v>10000</v>
      </c>
      <c r="E38" s="11">
        <f>E39</f>
        <v>56122.9</v>
      </c>
      <c r="F38" s="11">
        <f>F39</f>
        <v>66122.899999999994</v>
      </c>
    </row>
    <row r="39" spans="1:7" ht="18" customHeight="1">
      <c r="A39" s="18" t="s">
        <v>33</v>
      </c>
      <c r="B39" s="20">
        <v>11</v>
      </c>
      <c r="C39" s="20" t="s">
        <v>3</v>
      </c>
      <c r="D39" s="21">
        <v>10000</v>
      </c>
      <c r="E39" s="26">
        <f>16122.9+40000</f>
        <v>56122.9</v>
      </c>
      <c r="F39" s="21">
        <f t="shared" si="5"/>
        <v>66122.899999999994</v>
      </c>
    </row>
    <row r="40" spans="1:7" ht="15.75" customHeight="1">
      <c r="A40" s="18"/>
      <c r="B40" s="20"/>
      <c r="C40" s="20"/>
      <c r="D40" s="21"/>
      <c r="E40" s="26"/>
      <c r="F40" s="21"/>
    </row>
    <row r="41" spans="1:7" s="4" customFormat="1" ht="26.25" customHeight="1">
      <c r="A41" s="5" t="s">
        <v>11</v>
      </c>
      <c r="B41" s="6"/>
      <c r="C41" s="6"/>
      <c r="D41" s="7">
        <f>D9+D11+D14+D21+D26+D31+D34+D38</f>
        <v>1229040.3999999999</v>
      </c>
      <c r="E41" s="11">
        <f>E9+E11+E14+E21+E26+E31+E34+E38</f>
        <v>696002.67000000016</v>
      </c>
      <c r="F41" s="7">
        <f>F9+F11+F14+F21+F26+F31+F34+F38</f>
        <v>1925043.0699999998</v>
      </c>
      <c r="G41" s="12"/>
    </row>
    <row r="43" spans="1:7">
      <c r="D43" s="8"/>
    </row>
    <row r="46" spans="1:7">
      <c r="F46" s="8"/>
    </row>
    <row r="47" spans="1:7">
      <c r="D47" s="8"/>
      <c r="E47" s="8"/>
      <c r="F47" s="8"/>
    </row>
  </sheetData>
  <mergeCells count="1">
    <mergeCell ref="A5:F5"/>
  </mergeCells>
  <phoneticPr fontId="1" type="noConversion"/>
  <pageMargins left="1.1811023622047245" right="0.51181102362204722" top="0.74803149606299213" bottom="0.74803149606299213" header="0.51181102362204722" footer="0.51181102362204722"/>
  <pageSetup paperSize="9" scale="82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minfin user</cp:lastModifiedBy>
  <cp:lastPrinted>2016-02-26T13:52:08Z</cp:lastPrinted>
  <dcterms:created xsi:type="dcterms:W3CDTF">2008-09-28T08:54:06Z</dcterms:created>
  <dcterms:modified xsi:type="dcterms:W3CDTF">2016-02-29T12:52:50Z</dcterms:modified>
</cp:coreProperties>
</file>