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5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27" i="1"/>
  <c r="E14"/>
  <c r="D14"/>
  <c r="E22"/>
  <c r="D22"/>
  <c r="C28"/>
  <c r="C26"/>
  <c r="C24"/>
  <c r="C15"/>
  <c r="E26"/>
  <c r="D26"/>
  <c r="B33"/>
  <c r="B26"/>
  <c r="B31"/>
  <c r="B24"/>
  <c r="B15"/>
  <c r="D24"/>
  <c r="D31" l="1"/>
  <c r="D28"/>
  <c r="D15"/>
  <c r="D13"/>
  <c r="D9"/>
  <c r="F32"/>
  <c r="G30"/>
  <c r="F30"/>
  <c r="G29"/>
  <c r="F29"/>
  <c r="F27"/>
  <c r="F25"/>
  <c r="G23"/>
  <c r="F23"/>
  <c r="G22"/>
  <c r="F22"/>
  <c r="G20"/>
  <c r="F20"/>
  <c r="G18"/>
  <c r="F18"/>
  <c r="G17"/>
  <c r="F17"/>
  <c r="G16"/>
  <c r="F16"/>
  <c r="G14"/>
  <c r="F14"/>
  <c r="F12"/>
  <c r="G11"/>
  <c r="F11"/>
  <c r="G10"/>
  <c r="F10"/>
  <c r="B28"/>
  <c r="E31"/>
  <c r="C31"/>
  <c r="E28"/>
  <c r="F28" s="1"/>
  <c r="E24"/>
  <c r="F24" s="1"/>
  <c r="E15"/>
  <c r="E13"/>
  <c r="G13" s="1"/>
  <c r="C13"/>
  <c r="E9"/>
  <c r="C9"/>
  <c r="B9"/>
  <c r="E33" l="1"/>
  <c r="D33"/>
  <c r="C33"/>
  <c r="F26"/>
  <c r="F31"/>
  <c r="G9"/>
  <c r="G15"/>
  <c r="G28"/>
  <c r="F15"/>
  <c r="F13"/>
  <c r="F9"/>
  <c r="G33" l="1"/>
  <c r="F33"/>
</calcChain>
</file>

<file path=xl/sharedStrings.xml><?xml version="1.0" encoding="utf-8"?>
<sst xmlns="http://schemas.openxmlformats.org/spreadsheetml/2006/main" count="36" uniqueCount="32">
  <si>
    <t>Наименование муниципального района, городского округа</t>
  </si>
  <si>
    <t>МО "Ленский муниципальный район"</t>
  </si>
  <si>
    <t>МО "Пинежский муниципальный район"</t>
  </si>
  <si>
    <t>МО "Приморский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</si>
  <si>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</si>
  <si>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</si>
  <si>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</si>
  <si>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</si>
  <si>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</si>
  <si>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</si>
  <si>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</si>
  <si>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</si>
  <si>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</si>
  <si>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"Город Архангельск"</t>
  </si>
  <si>
    <t>МО "Северодвинск"</t>
  </si>
  <si>
    <t>МО "Город Новодвинск"</t>
  </si>
  <si>
    <t>Государственная программа Архангельской области "Устойчивое развитие сельских территорий Архангельской области (2014 – 2017 годы)"</t>
  </si>
  <si>
    <t>Государственная программа Архангельской области "Развитие инфраструктуры Соловецкого архипелага (2014 – 2019 годы)"</t>
  </si>
  <si>
    <t>Государственная программа Архангельской области "Развитие образования и науки Архангельской области (2013 – 2018 годы)"</t>
  </si>
  <si>
    <t>Государственная программа Архангельской области "Развитие энергетики, связи и жилищно-коммунального хозяйства Архангельской области (2014 – 2020 годы)"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</si>
  <si>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 – 2020 годы)"</t>
  </si>
  <si>
    <t>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</si>
  <si>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Государственная программа Архангельской области "Культура Русского Севера (2013 – 2020 годы)"</t>
  </si>
  <si>
    <t>МО "Верхнетоемский муниципальный район"</t>
  </si>
  <si>
    <t>Приложение № 15 к пояснительной записке к отчету об исполнении областного бюджета за 9 месяцев 2016 года по форме таблицы 9 приложения № 14 к областному закону "Об областном бюджете на 2016 год"</t>
  </si>
  <si>
    <t>Отчет об исполнении областного бюджета по субсидиям бюджетам муниципальных образований Архангельской области на софинансирование капитальных вложений в объекты муниципальной собственности за 9 месяцев 2016 года</t>
  </si>
  <si>
    <t>Уточненная сводная бюджетная роспись на 2016 год по состоянию на 30.09.2016</t>
  </si>
  <si>
    <t>План кассовых выплат                        на 9 месяцев                           2016 года</t>
  </si>
  <si>
    <t>Исполнено на 01.10.2016г.</t>
  </si>
  <si>
    <t>Исполнение 9 месяцев, в процентах</t>
  </si>
  <si>
    <t>к плану на 9 месяцев</t>
  </si>
  <si>
    <t>Утверждено на год (в  ред 22.09.2016 № 464-28-ОЗ)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</si>
</sst>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0.0"/>
    <numFmt numFmtId="166" formatCode="_-* #,##0.0_р_._-;\-* #,##0.0_р_._-;_-* &quot;-&quot;??_р_._-;_-@_-"/>
  </numFmts>
  <fonts count="1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6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right" wrapText="1"/>
    </xf>
    <xf numFmtId="165" fontId="10" fillId="2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wrapText="1"/>
    </xf>
    <xf numFmtId="166" fontId="1" fillId="0" borderId="1" xfId="1" applyNumberFormat="1" applyFont="1" applyBorder="1" applyAlignment="1">
      <alignment horizontal="right" vertical="center" wrapText="1"/>
    </xf>
    <xf numFmtId="166" fontId="5" fillId="2" borderId="1" xfId="1" applyNumberFormat="1" applyFont="1" applyFill="1" applyBorder="1" applyAlignment="1">
      <alignment horizontal="right" vertical="center" wrapText="1"/>
    </xf>
    <xf numFmtId="166" fontId="10" fillId="2" borderId="1" xfId="1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horizontal="justify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0" fillId="2" borderId="8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view="pageBreakPreview" topLeftCell="A10" zoomScaleSheetLayoutView="100" workbookViewId="0">
      <selection activeCell="G21" sqref="G21"/>
    </sheetView>
  </sheetViews>
  <sheetFormatPr defaultRowHeight="15"/>
  <cols>
    <col min="1" max="1" width="42.5703125" style="1" customWidth="1"/>
    <col min="2" max="2" width="16.28515625" style="1" customWidth="1"/>
    <col min="3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58.5" customHeight="1">
      <c r="C1" s="22" t="s">
        <v>24</v>
      </c>
      <c r="D1" s="22"/>
      <c r="E1" s="22"/>
      <c r="F1" s="22"/>
      <c r="G1" s="22"/>
      <c r="H1" s="5"/>
      <c r="I1" s="5"/>
    </row>
    <row r="3" spans="1:9" ht="39.75" customHeight="1">
      <c r="A3" s="25" t="s">
        <v>25</v>
      </c>
      <c r="B3" s="26"/>
      <c r="C3" s="26"/>
      <c r="D3" s="26"/>
      <c r="E3" s="26"/>
      <c r="F3" s="26"/>
      <c r="G3" s="26"/>
    </row>
    <row r="4" spans="1:9" ht="18" customHeight="1">
      <c r="A4" s="2"/>
      <c r="B4" s="3"/>
      <c r="C4" s="3"/>
      <c r="D4" s="20"/>
      <c r="E4" s="3"/>
      <c r="F4" s="3"/>
      <c r="G4" s="3"/>
    </row>
    <row r="5" spans="1:9">
      <c r="G5" s="7" t="s">
        <v>7</v>
      </c>
    </row>
    <row r="6" spans="1:9" ht="27.75" customHeight="1">
      <c r="A6" s="33" t="s">
        <v>0</v>
      </c>
      <c r="B6" s="23" t="s">
        <v>31</v>
      </c>
      <c r="C6" s="27" t="s">
        <v>26</v>
      </c>
      <c r="D6" s="34" t="s">
        <v>27</v>
      </c>
      <c r="E6" s="29" t="s">
        <v>28</v>
      </c>
      <c r="F6" s="31" t="s">
        <v>29</v>
      </c>
      <c r="G6" s="32"/>
    </row>
    <row r="7" spans="1:9" ht="73.900000000000006" customHeight="1">
      <c r="A7" s="33"/>
      <c r="B7" s="24"/>
      <c r="C7" s="28"/>
      <c r="D7" s="35"/>
      <c r="E7" s="30"/>
      <c r="F7" s="4" t="s">
        <v>5</v>
      </c>
      <c r="G7" s="4" t="s">
        <v>30</v>
      </c>
    </row>
    <row r="8" spans="1:9">
      <c r="A8" s="8">
        <v>1</v>
      </c>
      <c r="B8" s="8">
        <v>2</v>
      </c>
      <c r="C8" s="8">
        <v>4</v>
      </c>
      <c r="D8" s="8">
        <v>5</v>
      </c>
      <c r="E8" s="8">
        <v>6</v>
      </c>
      <c r="F8" s="8">
        <v>7</v>
      </c>
      <c r="G8" s="8">
        <v>8</v>
      </c>
    </row>
    <row r="9" spans="1:9" ht="51">
      <c r="A9" s="11" t="s">
        <v>16</v>
      </c>
      <c r="B9" s="16">
        <f>B10+B11+B12</f>
        <v>86402.099999999991</v>
      </c>
      <c r="C9" s="16">
        <f t="shared" ref="C9:E9" si="0">C10+C11+C12</f>
        <v>86402.099999999991</v>
      </c>
      <c r="D9" s="16">
        <f t="shared" si="0"/>
        <v>73773.2</v>
      </c>
      <c r="E9" s="16">
        <f t="shared" si="0"/>
        <v>73773.2</v>
      </c>
      <c r="F9" s="12">
        <f>E9/C9*100</f>
        <v>85.383572852974638</v>
      </c>
      <c r="G9" s="12">
        <f>E9/D9*100</f>
        <v>100</v>
      </c>
    </row>
    <row r="10" spans="1:9" ht="15.75">
      <c r="A10" s="10" t="s">
        <v>8</v>
      </c>
      <c r="B10" s="17">
        <v>73833.7</v>
      </c>
      <c r="C10" s="17">
        <v>73833.7</v>
      </c>
      <c r="D10" s="19">
        <v>63724.800000000003</v>
      </c>
      <c r="E10" s="19">
        <v>63724.800000000003</v>
      </c>
      <c r="F10" s="13">
        <f t="shared" ref="F10:F33" si="1">E10/C10*100</f>
        <v>86.308555578279297</v>
      </c>
      <c r="G10" s="13">
        <f t="shared" ref="G10:G33" si="2">E10/D10*100</f>
        <v>100</v>
      </c>
    </row>
    <row r="11" spans="1:9" ht="15.75">
      <c r="A11" s="10" t="s">
        <v>23</v>
      </c>
      <c r="B11" s="17">
        <v>10048.4</v>
      </c>
      <c r="C11" s="17">
        <v>10048.4</v>
      </c>
      <c r="D11" s="17">
        <v>10048.4</v>
      </c>
      <c r="E11" s="17">
        <v>10048.4</v>
      </c>
      <c r="F11" s="13">
        <f t="shared" si="1"/>
        <v>100</v>
      </c>
      <c r="G11" s="13">
        <f t="shared" si="2"/>
        <v>100</v>
      </c>
    </row>
    <row r="12" spans="1:9" ht="15.75">
      <c r="A12" s="10" t="s">
        <v>12</v>
      </c>
      <c r="B12" s="17">
        <v>2520</v>
      </c>
      <c r="C12" s="17">
        <v>2520</v>
      </c>
      <c r="D12" s="19">
        <v>0</v>
      </c>
      <c r="E12" s="19">
        <v>0</v>
      </c>
      <c r="F12" s="13">
        <f t="shared" si="1"/>
        <v>0</v>
      </c>
      <c r="G12" s="13">
        <v>0</v>
      </c>
    </row>
    <row r="13" spans="1:9" ht="38.25">
      <c r="A13" s="11" t="s">
        <v>17</v>
      </c>
      <c r="B13" s="18">
        <v>48044</v>
      </c>
      <c r="C13" s="18">
        <f t="shared" ref="C13:E13" si="3">C14</f>
        <v>48044</v>
      </c>
      <c r="D13" s="18">
        <f t="shared" si="3"/>
        <v>14640.1</v>
      </c>
      <c r="E13" s="18">
        <f t="shared" si="3"/>
        <v>14640.1</v>
      </c>
      <c r="F13" s="12">
        <f t="shared" si="1"/>
        <v>30.472275414203647</v>
      </c>
      <c r="G13" s="14">
        <f t="shared" si="2"/>
        <v>100</v>
      </c>
    </row>
    <row r="14" spans="1:9" ht="15.75">
      <c r="A14" s="10" t="s">
        <v>3</v>
      </c>
      <c r="B14" s="17">
        <v>48044</v>
      </c>
      <c r="C14" s="17">
        <v>48044</v>
      </c>
      <c r="D14" s="19">
        <f>11880.5+2759.6</f>
        <v>14640.1</v>
      </c>
      <c r="E14" s="19">
        <f>11880.5+2759.6</f>
        <v>14640.1</v>
      </c>
      <c r="F14" s="13">
        <f t="shared" si="1"/>
        <v>30.472275414203647</v>
      </c>
      <c r="G14" s="13">
        <f t="shared" si="2"/>
        <v>100</v>
      </c>
    </row>
    <row r="15" spans="1:9" ht="38.25">
      <c r="A15" s="11" t="s">
        <v>18</v>
      </c>
      <c r="B15" s="18">
        <f t="shared" ref="B15:E15" si="4">SUM(B16:B23)</f>
        <v>215381.8</v>
      </c>
      <c r="C15" s="18">
        <f t="shared" ref="C15" si="5">SUM(C16:C23)</f>
        <v>215381.8</v>
      </c>
      <c r="D15" s="18">
        <f t="shared" si="4"/>
        <v>182423.7</v>
      </c>
      <c r="E15" s="18">
        <f t="shared" si="4"/>
        <v>182423.7</v>
      </c>
      <c r="F15" s="14">
        <f t="shared" si="1"/>
        <v>84.697824978712234</v>
      </c>
      <c r="G15" s="14">
        <f t="shared" si="2"/>
        <v>100</v>
      </c>
    </row>
    <row r="16" spans="1:9" ht="15.75">
      <c r="A16" s="10" t="s">
        <v>8</v>
      </c>
      <c r="B16" s="17">
        <v>21719.8</v>
      </c>
      <c r="C16" s="17">
        <v>21719.8</v>
      </c>
      <c r="D16" s="19">
        <v>14782.5</v>
      </c>
      <c r="E16" s="19">
        <v>14782.5</v>
      </c>
      <c r="F16" s="13">
        <f t="shared" si="1"/>
        <v>68.060018968867126</v>
      </c>
      <c r="G16" s="13">
        <f t="shared" si="2"/>
        <v>100</v>
      </c>
    </row>
    <row r="17" spans="1:7" ht="15.75">
      <c r="A17" s="10" t="s">
        <v>9</v>
      </c>
      <c r="B17" s="17">
        <v>45566</v>
      </c>
      <c r="C17" s="17">
        <v>45566</v>
      </c>
      <c r="D17" s="17">
        <v>45566</v>
      </c>
      <c r="E17" s="17">
        <v>45566</v>
      </c>
      <c r="F17" s="13">
        <f t="shared" si="1"/>
        <v>100</v>
      </c>
      <c r="G17" s="13">
        <f t="shared" si="2"/>
        <v>100</v>
      </c>
    </row>
    <row r="18" spans="1:7" ht="15.75">
      <c r="A18" s="10" t="s">
        <v>10</v>
      </c>
      <c r="B18" s="17">
        <v>38778.400000000001</v>
      </c>
      <c r="C18" s="17">
        <v>38778.400000000001</v>
      </c>
      <c r="D18" s="19">
        <v>37805</v>
      </c>
      <c r="E18" s="19">
        <v>37805</v>
      </c>
      <c r="F18" s="13">
        <f t="shared" si="1"/>
        <v>97.489839704577804</v>
      </c>
      <c r="G18" s="13">
        <f t="shared" si="2"/>
        <v>100</v>
      </c>
    </row>
    <row r="19" spans="1:7" ht="15.75">
      <c r="A19" s="10" t="s">
        <v>11</v>
      </c>
      <c r="B19" s="17">
        <v>100</v>
      </c>
      <c r="C19" s="17">
        <v>100</v>
      </c>
      <c r="D19" s="19">
        <v>0</v>
      </c>
      <c r="E19" s="19">
        <v>0</v>
      </c>
      <c r="F19" s="13">
        <v>0</v>
      </c>
      <c r="G19" s="13">
        <v>0</v>
      </c>
    </row>
    <row r="20" spans="1:7" ht="15.75">
      <c r="A20" s="10" t="s">
        <v>1</v>
      </c>
      <c r="B20" s="17">
        <v>8000</v>
      </c>
      <c r="C20" s="17">
        <v>8000</v>
      </c>
      <c r="D20" s="17">
        <v>8000</v>
      </c>
      <c r="E20" s="17">
        <v>8000</v>
      </c>
      <c r="F20" s="13">
        <f t="shared" si="1"/>
        <v>100</v>
      </c>
      <c r="G20" s="13">
        <f t="shared" si="2"/>
        <v>100</v>
      </c>
    </row>
    <row r="21" spans="1:7" ht="15.75">
      <c r="A21" s="10" t="s">
        <v>6</v>
      </c>
      <c r="B21" s="17">
        <v>15000</v>
      </c>
      <c r="C21" s="17">
        <v>15000</v>
      </c>
      <c r="D21" s="19">
        <v>0</v>
      </c>
      <c r="E21" s="19">
        <v>0</v>
      </c>
      <c r="F21" s="13">
        <v>0</v>
      </c>
      <c r="G21" s="13">
        <v>0</v>
      </c>
    </row>
    <row r="22" spans="1:7" ht="15.75">
      <c r="A22" s="10" t="s">
        <v>3</v>
      </c>
      <c r="B22" s="17">
        <v>5441.3</v>
      </c>
      <c r="C22" s="17">
        <v>5441.3</v>
      </c>
      <c r="D22" s="17">
        <f>5000+50</f>
        <v>5050</v>
      </c>
      <c r="E22" s="17">
        <f>5000+50</f>
        <v>5050</v>
      </c>
      <c r="F22" s="13">
        <f t="shared" si="1"/>
        <v>92.80870380240016</v>
      </c>
      <c r="G22" s="13">
        <f t="shared" si="2"/>
        <v>100</v>
      </c>
    </row>
    <row r="23" spans="1:7" ht="15.75">
      <c r="A23" s="10" t="s">
        <v>15</v>
      </c>
      <c r="B23" s="17">
        <v>80776.3</v>
      </c>
      <c r="C23" s="17">
        <v>80776.3</v>
      </c>
      <c r="D23" s="19">
        <v>71220.2</v>
      </c>
      <c r="E23" s="19">
        <v>71220.2</v>
      </c>
      <c r="F23" s="13">
        <f t="shared" si="1"/>
        <v>88.169673530478605</v>
      </c>
      <c r="G23" s="13">
        <f t="shared" si="2"/>
        <v>100</v>
      </c>
    </row>
    <row r="24" spans="1:7" ht="51">
      <c r="A24" s="11" t="s">
        <v>19</v>
      </c>
      <c r="B24" s="18">
        <f t="shared" ref="B24:E24" si="6">B25</f>
        <v>10000</v>
      </c>
      <c r="C24" s="18">
        <f t="shared" si="6"/>
        <v>10000</v>
      </c>
      <c r="D24" s="21">
        <f>D25</f>
        <v>0</v>
      </c>
      <c r="E24" s="21">
        <f t="shared" si="6"/>
        <v>0</v>
      </c>
      <c r="F24" s="14">
        <f t="shared" si="1"/>
        <v>0</v>
      </c>
      <c r="G24" s="14">
        <v>0</v>
      </c>
    </row>
    <row r="25" spans="1:7" ht="15.75">
      <c r="A25" s="10" t="s">
        <v>13</v>
      </c>
      <c r="B25" s="17">
        <v>10000</v>
      </c>
      <c r="C25" s="17">
        <v>10000</v>
      </c>
      <c r="D25" s="19">
        <v>0</v>
      </c>
      <c r="E25" s="19">
        <v>0</v>
      </c>
      <c r="F25" s="13">
        <f t="shared" si="1"/>
        <v>0</v>
      </c>
      <c r="G25" s="13">
        <v>0</v>
      </c>
    </row>
    <row r="26" spans="1:7" ht="63.75">
      <c r="A26" s="11" t="s">
        <v>20</v>
      </c>
      <c r="B26" s="18">
        <f>B27</f>
        <v>342</v>
      </c>
      <c r="C26" s="18">
        <f>C27</f>
        <v>342</v>
      </c>
      <c r="D26" s="18">
        <f t="shared" ref="D26:E26" si="7">D27</f>
        <v>342</v>
      </c>
      <c r="E26" s="18">
        <f t="shared" si="7"/>
        <v>342</v>
      </c>
      <c r="F26" s="14">
        <f t="shared" si="1"/>
        <v>100</v>
      </c>
      <c r="G26" s="14">
        <v>0</v>
      </c>
    </row>
    <row r="27" spans="1:7" ht="16.5" customHeight="1">
      <c r="A27" s="10" t="s">
        <v>2</v>
      </c>
      <c r="B27" s="17">
        <v>342</v>
      </c>
      <c r="C27" s="17">
        <v>342</v>
      </c>
      <c r="D27" s="17">
        <v>342</v>
      </c>
      <c r="E27" s="17">
        <v>342</v>
      </c>
      <c r="F27" s="13">
        <f t="shared" si="1"/>
        <v>100</v>
      </c>
      <c r="G27" s="13">
        <f t="shared" si="2"/>
        <v>100</v>
      </c>
    </row>
    <row r="28" spans="1:7" ht="78.75" customHeight="1">
      <c r="A28" s="11" t="s">
        <v>21</v>
      </c>
      <c r="B28" s="18">
        <f>B30</f>
        <v>11942.7</v>
      </c>
      <c r="C28" s="18">
        <f>C30</f>
        <v>11942.7</v>
      </c>
      <c r="D28" s="18">
        <f t="shared" ref="D28:E28" si="8">D29+D30</f>
        <v>11942.7</v>
      </c>
      <c r="E28" s="18">
        <f t="shared" si="8"/>
        <v>11942.7</v>
      </c>
      <c r="F28" s="14">
        <f t="shared" si="1"/>
        <v>100</v>
      </c>
      <c r="G28" s="14">
        <f t="shared" si="2"/>
        <v>100</v>
      </c>
    </row>
    <row r="29" spans="1:7" ht="17.25" hidden="1" customHeight="1">
      <c r="A29" s="10" t="s">
        <v>11</v>
      </c>
      <c r="B29" s="17"/>
      <c r="C29" s="17"/>
      <c r="D29" s="19"/>
      <c r="E29" s="19"/>
      <c r="F29" s="13" t="e">
        <f t="shared" si="1"/>
        <v>#DIV/0!</v>
      </c>
      <c r="G29" s="13" t="e">
        <f t="shared" si="2"/>
        <v>#DIV/0!</v>
      </c>
    </row>
    <row r="30" spans="1:7" ht="17.25" customHeight="1">
      <c r="A30" s="10" t="s">
        <v>14</v>
      </c>
      <c r="B30" s="17">
        <v>11942.7</v>
      </c>
      <c r="C30" s="17">
        <v>11942.7</v>
      </c>
      <c r="D30" s="17">
        <v>11942.7</v>
      </c>
      <c r="E30" s="17">
        <v>11942.7</v>
      </c>
      <c r="F30" s="13">
        <f t="shared" si="1"/>
        <v>100</v>
      </c>
      <c r="G30" s="13">
        <f t="shared" si="2"/>
        <v>100</v>
      </c>
    </row>
    <row r="31" spans="1:7" ht="46.5" hidden="1" customHeight="1">
      <c r="A31" s="11" t="s">
        <v>22</v>
      </c>
      <c r="B31" s="18">
        <f>B32</f>
        <v>0</v>
      </c>
      <c r="C31" s="18">
        <f t="shared" ref="C31:E31" si="9">C32</f>
        <v>0</v>
      </c>
      <c r="D31" s="18">
        <f t="shared" si="9"/>
        <v>0</v>
      </c>
      <c r="E31" s="18">
        <f t="shared" si="9"/>
        <v>0</v>
      </c>
      <c r="F31" s="14" t="e">
        <f t="shared" si="1"/>
        <v>#DIV/0!</v>
      </c>
      <c r="G31" s="14">
        <v>0</v>
      </c>
    </row>
    <row r="32" spans="1:7" ht="15.75" hidden="1">
      <c r="A32" s="10" t="s">
        <v>10</v>
      </c>
      <c r="B32" s="17"/>
      <c r="C32" s="17"/>
      <c r="D32" s="6">
        <v>0</v>
      </c>
      <c r="E32" s="6">
        <v>0</v>
      </c>
      <c r="F32" s="13" t="e">
        <f t="shared" si="1"/>
        <v>#DIV/0!</v>
      </c>
      <c r="G32" s="13">
        <v>0</v>
      </c>
    </row>
    <row r="33" spans="1:7" ht="15.75">
      <c r="A33" s="11" t="s">
        <v>4</v>
      </c>
      <c r="B33" s="9">
        <f>B9+B13+B15+B24+B26+B28+B31</f>
        <v>372112.6</v>
      </c>
      <c r="C33" s="9">
        <f t="shared" ref="C33:E33" si="10">C9+C13+C15+C24+C26+C28+C31</f>
        <v>372112.6</v>
      </c>
      <c r="D33" s="9">
        <f t="shared" si="10"/>
        <v>283121.7</v>
      </c>
      <c r="E33" s="9">
        <f t="shared" si="10"/>
        <v>283121.7</v>
      </c>
      <c r="F33" s="15">
        <f t="shared" si="1"/>
        <v>76.084953855365285</v>
      </c>
      <c r="G33" s="15">
        <f t="shared" si="2"/>
        <v>100</v>
      </c>
    </row>
  </sheetData>
  <mergeCells count="8">
    <mergeCell ref="C1:G1"/>
    <mergeCell ref="B6:B7"/>
    <mergeCell ref="A3:G3"/>
    <mergeCell ref="C6:C7"/>
    <mergeCell ref="E6:E7"/>
    <mergeCell ref="F6:G6"/>
    <mergeCell ref="A6:A7"/>
    <mergeCell ref="D6:D7"/>
  </mergeCells>
  <pageMargins left="0.98425196850393704" right="0.51181102362204722" top="0.78740157480314965" bottom="0.78740157480314965" header="0.31496062992125984" footer="0.31496062992125984"/>
  <pageSetup paperSize="9" scale="96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2016-07-01T12:07:43Z</cp:lastPrinted>
  <dcterms:created xsi:type="dcterms:W3CDTF">2016-04-12T05:33:06Z</dcterms:created>
  <dcterms:modified xsi:type="dcterms:W3CDTF">2016-11-01T06:37:47Z</dcterms:modified>
</cp:coreProperties>
</file>