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40" yWindow="90" windowWidth="11340" windowHeight="6795"/>
  </bookViews>
  <sheets>
    <sheet name="1 Дельта В - СВОД" sheetId="1" r:id="rId1"/>
  </sheets>
  <definedNames>
    <definedName name="_xlnm._FilterDatabase" localSheetId="0" hidden="1">'1 Дельта В - СВОД'!$A$10:$O$812</definedName>
    <definedName name="_xlnm.Print_Titles" localSheetId="0">'1 Дельта В - СВОД'!$8:$10</definedName>
    <definedName name="_xlnm.Print_Area" localSheetId="0">'1 Дельта В - СВОД'!$A$1:$P$814</definedName>
  </definedNames>
  <calcPr calcId="125725"/>
</workbook>
</file>

<file path=xl/calcChain.xml><?xml version="1.0" encoding="utf-8"?>
<calcChain xmlns="http://schemas.openxmlformats.org/spreadsheetml/2006/main">
  <c r="L798" i="1"/>
  <c r="L800"/>
  <c r="L804"/>
  <c r="L796" l="1"/>
  <c r="J405" l="1"/>
  <c r="J403"/>
  <c r="J400" s="1"/>
  <c r="P789"/>
  <c r="P787"/>
  <c r="P779"/>
  <c r="P765"/>
  <c r="P763"/>
  <c r="P759"/>
  <c r="P757"/>
  <c r="P749"/>
  <c r="P745"/>
  <c r="P743"/>
  <c r="P739"/>
  <c r="P737"/>
  <c r="P733"/>
  <c r="P731"/>
  <c r="P723"/>
  <c r="P711"/>
  <c r="P694"/>
  <c r="P693"/>
  <c r="P692"/>
  <c r="P684"/>
  <c r="P672"/>
  <c r="P671"/>
  <c r="P670"/>
  <c r="P662"/>
  <c r="P657"/>
  <c r="P655"/>
  <c r="P647"/>
  <c r="P641"/>
  <c r="P639"/>
  <c r="P635"/>
  <c r="P634"/>
  <c r="P625"/>
  <c r="P621"/>
  <c r="P620"/>
  <c r="P615"/>
  <c r="P613"/>
  <c r="P601"/>
  <c r="P597"/>
  <c r="P595"/>
  <c r="P579"/>
  <c r="P574"/>
  <c r="P573"/>
  <c r="P565"/>
  <c r="P557"/>
  <c r="P553"/>
  <c r="P551"/>
  <c r="P530"/>
  <c r="P522"/>
  <c r="P498"/>
  <c r="P488"/>
  <c r="P485"/>
  <c r="P483"/>
  <c r="P467"/>
  <c r="P462"/>
  <c r="P461"/>
  <c r="P453"/>
  <c r="P446"/>
  <c r="P442"/>
  <c r="P440"/>
  <c r="P432"/>
  <c r="P406"/>
  <c r="P398"/>
  <c r="P382"/>
  <c r="P373"/>
  <c r="P367"/>
  <c r="P365"/>
  <c r="P360"/>
  <c r="P358"/>
  <c r="P348"/>
  <c r="P340"/>
  <c r="P337"/>
  <c r="P335"/>
  <c r="P327"/>
  <c r="P319"/>
  <c r="P317"/>
  <c r="P298"/>
  <c r="P293"/>
  <c r="P292"/>
  <c r="P284"/>
  <c r="P280"/>
  <c r="P278"/>
  <c r="P267"/>
  <c r="P265"/>
  <c r="P247"/>
  <c r="P243"/>
  <c r="P242"/>
  <c r="P237"/>
  <c r="P236"/>
  <c r="P227"/>
  <c r="P223"/>
  <c r="P221"/>
  <c r="P205"/>
  <c r="P203"/>
  <c r="P199"/>
  <c r="P197"/>
  <c r="P193"/>
  <c r="P191"/>
  <c r="P187"/>
  <c r="P185"/>
  <c r="P167"/>
  <c r="P163"/>
  <c r="P161"/>
  <c r="P157"/>
  <c r="P155"/>
  <c r="P151"/>
  <c r="P149"/>
  <c r="P145"/>
  <c r="P143"/>
  <c r="P139"/>
  <c r="P137"/>
  <c r="P127"/>
  <c r="P123"/>
  <c r="P121"/>
  <c r="P116"/>
  <c r="P115"/>
  <c r="P111"/>
  <c r="P109"/>
  <c r="P105"/>
  <c r="P103"/>
  <c r="P95"/>
  <c r="P85"/>
  <c r="P81"/>
  <c r="P80"/>
  <c r="P57"/>
  <c r="N796"/>
  <c r="P796" s="1"/>
  <c r="N798"/>
  <c r="P798" s="1"/>
  <c r="N800"/>
  <c r="N804"/>
  <c r="I810"/>
  <c r="I809"/>
  <c r="I808"/>
  <c r="J781"/>
  <c r="J780"/>
  <c r="J771"/>
  <c r="J770"/>
  <c r="J769"/>
  <c r="J764"/>
  <c r="J766" s="1"/>
  <c r="J758"/>
  <c r="J760" s="1"/>
  <c r="J751"/>
  <c r="J750"/>
  <c r="J744"/>
  <c r="J746" s="1"/>
  <c r="J738"/>
  <c r="J740" s="1"/>
  <c r="J732"/>
  <c r="J734" s="1"/>
  <c r="J725"/>
  <c r="J724"/>
  <c r="J713"/>
  <c r="J712"/>
  <c r="J698"/>
  <c r="J697"/>
  <c r="J696"/>
  <c r="J695"/>
  <c r="J686"/>
  <c r="J685"/>
  <c r="J676"/>
  <c r="J675"/>
  <c r="J674"/>
  <c r="J673"/>
  <c r="J664"/>
  <c r="J663"/>
  <c r="J656"/>
  <c r="J658" s="1"/>
  <c r="J649"/>
  <c r="J648"/>
  <c r="J640"/>
  <c r="J642" s="1"/>
  <c r="J633"/>
  <c r="J636" s="1"/>
  <c r="J627"/>
  <c r="J626"/>
  <c r="J619"/>
  <c r="J622" s="1"/>
  <c r="J614"/>
  <c r="J616" s="1"/>
  <c r="J603"/>
  <c r="J602"/>
  <c r="J596"/>
  <c r="J598" s="1"/>
  <c r="J581"/>
  <c r="J580"/>
  <c r="J575"/>
  <c r="J576" s="1"/>
  <c r="J567"/>
  <c r="J566"/>
  <c r="J559"/>
  <c r="J558"/>
  <c r="J552"/>
  <c r="J554" s="1"/>
  <c r="J539"/>
  <c r="J538"/>
  <c r="J537"/>
  <c r="J532"/>
  <c r="J531"/>
  <c r="J524"/>
  <c r="J523"/>
  <c r="J500"/>
  <c r="J499"/>
  <c r="J490"/>
  <c r="J489"/>
  <c r="J484"/>
  <c r="J486" s="1"/>
  <c r="J469"/>
  <c r="J468"/>
  <c r="J463"/>
  <c r="J464" s="1"/>
  <c r="J455"/>
  <c r="J454"/>
  <c r="J448"/>
  <c r="J447"/>
  <c r="J441"/>
  <c r="J443" s="1"/>
  <c r="J434"/>
  <c r="J433"/>
  <c r="J408"/>
  <c r="J407"/>
  <c r="J399"/>
  <c r="J384"/>
  <c r="J383"/>
  <c r="J375"/>
  <c r="J374"/>
  <c r="J366"/>
  <c r="J368" s="1"/>
  <c r="J359"/>
  <c r="J361" s="1"/>
  <c r="J350"/>
  <c r="J349"/>
  <c r="J342"/>
  <c r="J341"/>
  <c r="J336"/>
  <c r="J338" s="1"/>
  <c r="J329"/>
  <c r="J328"/>
  <c r="J318"/>
  <c r="J320" s="1"/>
  <c r="J300"/>
  <c r="J299"/>
  <c r="J294"/>
  <c r="J295" s="1"/>
  <c r="J286"/>
  <c r="J285"/>
  <c r="J279"/>
  <c r="J281" s="1"/>
  <c r="J273"/>
  <c r="J272"/>
  <c r="J271"/>
  <c r="J266"/>
  <c r="J268" s="1"/>
  <c r="J257"/>
  <c r="J256"/>
  <c r="J255"/>
  <c r="J249"/>
  <c r="J248"/>
  <c r="J241"/>
  <c r="J244" s="1"/>
  <c r="J235"/>
  <c r="J238" s="1"/>
  <c r="J229"/>
  <c r="J228"/>
  <c r="J222"/>
  <c r="J224" s="1"/>
  <c r="J211"/>
  <c r="J210"/>
  <c r="J209"/>
  <c r="J204"/>
  <c r="J206" s="1"/>
  <c r="J198"/>
  <c r="J200" s="1"/>
  <c r="J192"/>
  <c r="J194" s="1"/>
  <c r="J186"/>
  <c r="J188" s="1"/>
  <c r="J177"/>
  <c r="J176"/>
  <c r="J175"/>
  <c r="J169"/>
  <c r="J168"/>
  <c r="J162"/>
  <c r="J164" s="1"/>
  <c r="J156"/>
  <c r="J158" s="1"/>
  <c r="J150"/>
  <c r="J152" s="1"/>
  <c r="J144"/>
  <c r="J146" s="1"/>
  <c r="J138"/>
  <c r="J140" s="1"/>
  <c r="J129"/>
  <c r="J128"/>
  <c r="J122"/>
  <c r="J124" s="1"/>
  <c r="J117"/>
  <c r="J118" s="1"/>
  <c r="J110"/>
  <c r="J112" s="1"/>
  <c r="J104"/>
  <c r="J106" s="1"/>
  <c r="J97"/>
  <c r="J96"/>
  <c r="J87"/>
  <c r="J86"/>
  <c r="J82"/>
  <c r="J83" s="1"/>
  <c r="J66"/>
  <c r="J65"/>
  <c r="J64"/>
  <c r="J59"/>
  <c r="J58"/>
  <c r="J13"/>
  <c r="J12"/>
  <c r="J11"/>
  <c r="J339"/>
  <c r="L810" l="1"/>
  <c r="L808"/>
  <c r="L809"/>
  <c r="J88"/>
  <c r="K88" s="1"/>
  <c r="J98"/>
  <c r="K98" s="1"/>
  <c r="J170"/>
  <c r="K170" s="1"/>
  <c r="J212"/>
  <c r="J250"/>
  <c r="K250" s="1"/>
  <c r="J258"/>
  <c r="J301"/>
  <c r="K301" s="1"/>
  <c r="J604"/>
  <c r="K604" s="1"/>
  <c r="J677"/>
  <c r="J699"/>
  <c r="K699" s="1"/>
  <c r="J808"/>
  <c r="J810"/>
  <c r="J67"/>
  <c r="K67" s="1"/>
  <c r="J287"/>
  <c r="K287" s="1"/>
  <c r="J330"/>
  <c r="K330" s="1"/>
  <c r="J449"/>
  <c r="K449" s="1"/>
  <c r="J456"/>
  <c r="J582"/>
  <c r="K582" s="1"/>
  <c r="J809"/>
  <c r="J14"/>
  <c r="K14" s="1"/>
  <c r="J60"/>
  <c r="K60" s="1"/>
  <c r="J130"/>
  <c r="K130" s="1"/>
  <c r="J178"/>
  <c r="K178" s="1"/>
  <c r="J230"/>
  <c r="K230" s="1"/>
  <c r="J274"/>
  <c r="K274" s="1"/>
  <c r="J343"/>
  <c r="K343" s="1"/>
  <c r="J351"/>
  <c r="K351" s="1"/>
  <c r="J376"/>
  <c r="K376" s="1"/>
  <c r="J385"/>
  <c r="K385" s="1"/>
  <c r="J401"/>
  <c r="K401" s="1"/>
  <c r="J409"/>
  <c r="K409" s="1"/>
  <c r="J435"/>
  <c r="K435" s="1"/>
  <c r="J470"/>
  <c r="K470" s="1"/>
  <c r="J491"/>
  <c r="K491" s="1"/>
  <c r="J501"/>
  <c r="K501" s="1"/>
  <c r="J525"/>
  <c r="K525" s="1"/>
  <c r="J533"/>
  <c r="K533" s="1"/>
  <c r="J540"/>
  <c r="K540" s="1"/>
  <c r="J560"/>
  <c r="K560" s="1"/>
  <c r="J568"/>
  <c r="K568" s="1"/>
  <c r="J628"/>
  <c r="K628" s="1"/>
  <c r="J650"/>
  <c r="K650" s="1"/>
  <c r="J665"/>
  <c r="K665" s="1"/>
  <c r="J687"/>
  <c r="K687" s="1"/>
  <c r="J714"/>
  <c r="K714" s="1"/>
  <c r="J726"/>
  <c r="K726" s="1"/>
  <c r="J752"/>
  <c r="K752" s="1"/>
  <c r="J772"/>
  <c r="K772" s="1"/>
  <c r="J782"/>
  <c r="K782" s="1"/>
  <c r="I811"/>
  <c r="N695"/>
  <c r="P695" s="1"/>
  <c r="N673"/>
  <c r="P673" s="1"/>
  <c r="M695"/>
  <c r="M673"/>
  <c r="M795"/>
  <c r="M794"/>
  <c r="M793"/>
  <c r="M792"/>
  <c r="M791"/>
  <c r="M786"/>
  <c r="M785"/>
  <c r="M784"/>
  <c r="M783"/>
  <c r="M778"/>
  <c r="M777"/>
  <c r="M776"/>
  <c r="M775"/>
  <c r="M774"/>
  <c r="M773"/>
  <c r="M768"/>
  <c r="M767"/>
  <c r="M762"/>
  <c r="M761"/>
  <c r="M756"/>
  <c r="M755"/>
  <c r="M754"/>
  <c r="M753"/>
  <c r="M748"/>
  <c r="M747"/>
  <c r="M742"/>
  <c r="M741"/>
  <c r="M736"/>
  <c r="M735"/>
  <c r="M730"/>
  <c r="M729"/>
  <c r="M728"/>
  <c r="M727"/>
  <c r="M722"/>
  <c r="M721"/>
  <c r="M720"/>
  <c r="M719"/>
  <c r="M718"/>
  <c r="M717"/>
  <c r="M716"/>
  <c r="M715"/>
  <c r="M710"/>
  <c r="M709"/>
  <c r="M708"/>
  <c r="M707"/>
  <c r="M706"/>
  <c r="M705"/>
  <c r="M704"/>
  <c r="M703"/>
  <c r="M702"/>
  <c r="M701"/>
  <c r="M700"/>
  <c r="M691"/>
  <c r="M690"/>
  <c r="M689"/>
  <c r="M688"/>
  <c r="M683"/>
  <c r="M682"/>
  <c r="M681"/>
  <c r="M680"/>
  <c r="M679"/>
  <c r="M678"/>
  <c r="M669"/>
  <c r="M668"/>
  <c r="M667"/>
  <c r="M666"/>
  <c r="M661"/>
  <c r="M660"/>
  <c r="M659"/>
  <c r="M654"/>
  <c r="M653"/>
  <c r="M652"/>
  <c r="M651"/>
  <c r="M646"/>
  <c r="M645"/>
  <c r="M644"/>
  <c r="M643"/>
  <c r="M638"/>
  <c r="M637"/>
  <c r="M632"/>
  <c r="M631"/>
  <c r="M630"/>
  <c r="M629"/>
  <c r="M624"/>
  <c r="M623"/>
  <c r="M618"/>
  <c r="M617"/>
  <c r="M612"/>
  <c r="M611"/>
  <c r="M610"/>
  <c r="M609"/>
  <c r="M608"/>
  <c r="M607"/>
  <c r="M606"/>
  <c r="M605"/>
  <c r="M600"/>
  <c r="M599"/>
  <c r="M594"/>
  <c r="M593"/>
  <c r="M592"/>
  <c r="M591"/>
  <c r="M590"/>
  <c r="M589"/>
  <c r="M588"/>
  <c r="M587"/>
  <c r="M586"/>
  <c r="M585"/>
  <c r="M584"/>
  <c r="M583"/>
  <c r="M578"/>
  <c r="M577"/>
  <c r="M572"/>
  <c r="M571"/>
  <c r="M570"/>
  <c r="M569"/>
  <c r="M564"/>
  <c r="M563"/>
  <c r="M562"/>
  <c r="M561"/>
  <c r="M556"/>
  <c r="M555"/>
  <c r="M550"/>
  <c r="M549"/>
  <c r="M548"/>
  <c r="M547"/>
  <c r="M546"/>
  <c r="M545"/>
  <c r="M544"/>
  <c r="M543"/>
  <c r="M542"/>
  <c r="M541"/>
  <c r="M536"/>
  <c r="M531" s="1"/>
  <c r="M535"/>
  <c r="M534"/>
  <c r="M529"/>
  <c r="M528"/>
  <c r="M527"/>
  <c r="M526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497"/>
  <c r="M496"/>
  <c r="M495"/>
  <c r="M494"/>
  <c r="M493"/>
  <c r="M492"/>
  <c r="M487"/>
  <c r="M484" s="1"/>
  <c r="M486" s="1"/>
  <c r="M482"/>
  <c r="M481"/>
  <c r="M480"/>
  <c r="M479"/>
  <c r="M478"/>
  <c r="M477"/>
  <c r="M476"/>
  <c r="M475"/>
  <c r="M474"/>
  <c r="M473"/>
  <c r="M472"/>
  <c r="M471"/>
  <c r="M466"/>
  <c r="M465"/>
  <c r="M460"/>
  <c r="M459"/>
  <c r="M458"/>
  <c r="M457"/>
  <c r="M452"/>
  <c r="M447" s="1"/>
  <c r="M451"/>
  <c r="M450"/>
  <c r="M445"/>
  <c r="M444"/>
  <c r="M439"/>
  <c r="M438"/>
  <c r="M437"/>
  <c r="M436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5"/>
  <c r="M404"/>
  <c r="M403"/>
  <c r="M402"/>
  <c r="M397"/>
  <c r="M396"/>
  <c r="M395"/>
  <c r="M394"/>
  <c r="M393"/>
  <c r="M392"/>
  <c r="M391"/>
  <c r="M390"/>
  <c r="M389"/>
  <c r="M388"/>
  <c r="M387"/>
  <c r="M386"/>
  <c r="M381"/>
  <c r="M380"/>
  <c r="M379"/>
  <c r="M378"/>
  <c r="M377"/>
  <c r="M372"/>
  <c r="M371"/>
  <c r="M370"/>
  <c r="M369"/>
  <c r="M364"/>
  <c r="M363"/>
  <c r="M362"/>
  <c r="M357"/>
  <c r="M356"/>
  <c r="M355"/>
  <c r="M354"/>
  <c r="M353"/>
  <c r="M352"/>
  <c r="M347"/>
  <c r="M346"/>
  <c r="M345"/>
  <c r="M344"/>
  <c r="M339"/>
  <c r="M336" s="1"/>
  <c r="M338" s="1"/>
  <c r="M334"/>
  <c r="M333"/>
  <c r="M332"/>
  <c r="M331"/>
  <c r="M326"/>
  <c r="M325"/>
  <c r="M324"/>
  <c r="M323"/>
  <c r="M322"/>
  <c r="M321"/>
  <c r="M316"/>
  <c r="M315"/>
  <c r="M314"/>
  <c r="M313"/>
  <c r="M312"/>
  <c r="M311"/>
  <c r="M310"/>
  <c r="M309"/>
  <c r="M308"/>
  <c r="M307"/>
  <c r="M306"/>
  <c r="M305"/>
  <c r="M304"/>
  <c r="M303"/>
  <c r="M302"/>
  <c r="M297"/>
  <c r="M296"/>
  <c r="M291"/>
  <c r="M290"/>
  <c r="M289"/>
  <c r="M288"/>
  <c r="M283"/>
  <c r="M282"/>
  <c r="M277"/>
  <c r="M272" s="1"/>
  <c r="M276"/>
  <c r="M271" s="1"/>
  <c r="M275"/>
  <c r="M273" s="1"/>
  <c r="M270"/>
  <c r="M269"/>
  <c r="M264"/>
  <c r="M263"/>
  <c r="M262"/>
  <c r="M261"/>
  <c r="M260"/>
  <c r="M259"/>
  <c r="M254"/>
  <c r="M253"/>
  <c r="M252"/>
  <c r="M251"/>
  <c r="M246"/>
  <c r="M245"/>
  <c r="M240"/>
  <c r="M239"/>
  <c r="M234"/>
  <c r="M233"/>
  <c r="M232"/>
  <c r="M231"/>
  <c r="M226"/>
  <c r="M225"/>
  <c r="M220"/>
  <c r="M219"/>
  <c r="M218"/>
  <c r="M217"/>
  <c r="M216"/>
  <c r="M215"/>
  <c r="M214"/>
  <c r="M213"/>
  <c r="M208"/>
  <c r="M207"/>
  <c r="M202"/>
  <c r="M201"/>
  <c r="M196"/>
  <c r="M195"/>
  <c r="M190"/>
  <c r="M189"/>
  <c r="M184"/>
  <c r="M183"/>
  <c r="M182"/>
  <c r="M181"/>
  <c r="M180"/>
  <c r="M179"/>
  <c r="M174"/>
  <c r="M173"/>
  <c r="M172"/>
  <c r="M171"/>
  <c r="M166"/>
  <c r="M165"/>
  <c r="M160"/>
  <c r="M159"/>
  <c r="M154"/>
  <c r="M153"/>
  <c r="M148"/>
  <c r="M147"/>
  <c r="M142"/>
  <c r="M141"/>
  <c r="M136"/>
  <c r="M135"/>
  <c r="M134"/>
  <c r="M133"/>
  <c r="M132"/>
  <c r="M131"/>
  <c r="M126"/>
  <c r="M125"/>
  <c r="M120"/>
  <c r="M119"/>
  <c r="M114"/>
  <c r="M113"/>
  <c r="M108"/>
  <c r="M107"/>
  <c r="M102"/>
  <c r="M101"/>
  <c r="M100"/>
  <c r="M99"/>
  <c r="M94"/>
  <c r="M93"/>
  <c r="M92"/>
  <c r="M91"/>
  <c r="M90"/>
  <c r="M89"/>
  <c r="M84"/>
  <c r="M82" s="1"/>
  <c r="M83" s="1"/>
  <c r="M79"/>
  <c r="M78"/>
  <c r="M77"/>
  <c r="M76"/>
  <c r="M75"/>
  <c r="M74"/>
  <c r="M73"/>
  <c r="M72"/>
  <c r="M71"/>
  <c r="M70"/>
  <c r="M69"/>
  <c r="M68"/>
  <c r="M63"/>
  <c r="M62"/>
  <c r="M61"/>
  <c r="M59" s="1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K807"/>
  <c r="K806"/>
  <c r="K805"/>
  <c r="K804"/>
  <c r="K803"/>
  <c r="K802"/>
  <c r="K801"/>
  <c r="K800"/>
  <c r="K799"/>
  <c r="K798"/>
  <c r="K797"/>
  <c r="K796"/>
  <c r="K795"/>
  <c r="N795" s="1"/>
  <c r="P795" s="1"/>
  <c r="K794"/>
  <c r="N794" s="1"/>
  <c r="P794" s="1"/>
  <c r="K793"/>
  <c r="N793" s="1"/>
  <c r="P793" s="1"/>
  <c r="K792"/>
  <c r="N792" s="1"/>
  <c r="P792" s="1"/>
  <c r="K791"/>
  <c r="N791" s="1"/>
  <c r="P791" s="1"/>
  <c r="K790"/>
  <c r="K789"/>
  <c r="K788"/>
  <c r="K787"/>
  <c r="K786"/>
  <c r="N786" s="1"/>
  <c r="P786" s="1"/>
  <c r="K785"/>
  <c r="N785" s="1"/>
  <c r="P785" s="1"/>
  <c r="K784"/>
  <c r="N784" s="1"/>
  <c r="P784" s="1"/>
  <c r="K783"/>
  <c r="N783" s="1"/>
  <c r="P783" s="1"/>
  <c r="K781"/>
  <c r="K780"/>
  <c r="K779"/>
  <c r="K778"/>
  <c r="N778" s="1"/>
  <c r="P778" s="1"/>
  <c r="K777"/>
  <c r="N777" s="1"/>
  <c r="P777" s="1"/>
  <c r="K776"/>
  <c r="N776" s="1"/>
  <c r="P776" s="1"/>
  <c r="K775"/>
  <c r="N775" s="1"/>
  <c r="P775" s="1"/>
  <c r="K774"/>
  <c r="N774" s="1"/>
  <c r="P774" s="1"/>
  <c r="K773"/>
  <c r="N773" s="1"/>
  <c r="P773" s="1"/>
  <c r="K771"/>
  <c r="K770"/>
  <c r="K769"/>
  <c r="K768"/>
  <c r="N768" s="1"/>
  <c r="P768" s="1"/>
  <c r="K767"/>
  <c r="N767" s="1"/>
  <c r="P767" s="1"/>
  <c r="K766"/>
  <c r="K765"/>
  <c r="K764"/>
  <c r="K763"/>
  <c r="K762"/>
  <c r="N762" s="1"/>
  <c r="P762" s="1"/>
  <c r="K761"/>
  <c r="N761" s="1"/>
  <c r="P761" s="1"/>
  <c r="K760"/>
  <c r="K759"/>
  <c r="K758"/>
  <c r="K757"/>
  <c r="K756"/>
  <c r="N756" s="1"/>
  <c r="P756" s="1"/>
  <c r="K755"/>
  <c r="N755" s="1"/>
  <c r="P755" s="1"/>
  <c r="K754"/>
  <c r="N754" s="1"/>
  <c r="P754" s="1"/>
  <c r="K753"/>
  <c r="N753" s="1"/>
  <c r="P753" s="1"/>
  <c r="K751"/>
  <c r="K750"/>
  <c r="K749"/>
  <c r="K748"/>
  <c r="N748" s="1"/>
  <c r="P748" s="1"/>
  <c r="K747"/>
  <c r="N747" s="1"/>
  <c r="P747" s="1"/>
  <c r="K746"/>
  <c r="K745"/>
  <c r="K744"/>
  <c r="K743"/>
  <c r="K742"/>
  <c r="N742" s="1"/>
  <c r="P742" s="1"/>
  <c r="K741"/>
  <c r="N741" s="1"/>
  <c r="P741" s="1"/>
  <c r="K740"/>
  <c r="K739"/>
  <c r="K738"/>
  <c r="K737"/>
  <c r="K736"/>
  <c r="N736" s="1"/>
  <c r="P736" s="1"/>
  <c r="K735"/>
  <c r="N735" s="1"/>
  <c r="P735" s="1"/>
  <c r="K734"/>
  <c r="K733"/>
  <c r="K732"/>
  <c r="K731"/>
  <c r="K730"/>
  <c r="N730" s="1"/>
  <c r="P730" s="1"/>
  <c r="K729"/>
  <c r="N729" s="1"/>
  <c r="P729" s="1"/>
  <c r="K728"/>
  <c r="N728" s="1"/>
  <c r="P728" s="1"/>
  <c r="K727"/>
  <c r="N727" s="1"/>
  <c r="P727" s="1"/>
  <c r="K725"/>
  <c r="K724"/>
  <c r="K723"/>
  <c r="K722"/>
  <c r="N722" s="1"/>
  <c r="P722" s="1"/>
  <c r="K721"/>
  <c r="N721" s="1"/>
  <c r="P721" s="1"/>
  <c r="K720"/>
  <c r="N720" s="1"/>
  <c r="P720" s="1"/>
  <c r="K719"/>
  <c r="N719" s="1"/>
  <c r="P719" s="1"/>
  <c r="K718"/>
  <c r="N718" s="1"/>
  <c r="P718" s="1"/>
  <c r="K717"/>
  <c r="N717" s="1"/>
  <c r="P717" s="1"/>
  <c r="K716"/>
  <c r="N716" s="1"/>
  <c r="P716" s="1"/>
  <c r="K715"/>
  <c r="N715" s="1"/>
  <c r="P715" s="1"/>
  <c r="K713"/>
  <c r="K712"/>
  <c r="K711"/>
  <c r="K710"/>
  <c r="N710" s="1"/>
  <c r="P710" s="1"/>
  <c r="K709"/>
  <c r="N709" s="1"/>
  <c r="P709" s="1"/>
  <c r="K708"/>
  <c r="N708" s="1"/>
  <c r="P708" s="1"/>
  <c r="K707"/>
  <c r="N707" s="1"/>
  <c r="P707" s="1"/>
  <c r="K706"/>
  <c r="N706" s="1"/>
  <c r="P706" s="1"/>
  <c r="K705"/>
  <c r="N705" s="1"/>
  <c r="P705" s="1"/>
  <c r="K704"/>
  <c r="N704" s="1"/>
  <c r="P704" s="1"/>
  <c r="K703"/>
  <c r="N703" s="1"/>
  <c r="P703" s="1"/>
  <c r="K702"/>
  <c r="N702" s="1"/>
  <c r="P702" s="1"/>
  <c r="K701"/>
  <c r="N701" s="1"/>
  <c r="P701" s="1"/>
  <c r="K700"/>
  <c r="N700" s="1"/>
  <c r="P700" s="1"/>
  <c r="K698"/>
  <c r="K697"/>
  <c r="K696"/>
  <c r="K695"/>
  <c r="K694"/>
  <c r="K693"/>
  <c r="K692"/>
  <c r="K691"/>
  <c r="N691" s="1"/>
  <c r="P691" s="1"/>
  <c r="K690"/>
  <c r="N690" s="1"/>
  <c r="P690" s="1"/>
  <c r="K689"/>
  <c r="N689" s="1"/>
  <c r="P689" s="1"/>
  <c r="K688"/>
  <c r="N688" s="1"/>
  <c r="P688" s="1"/>
  <c r="K686"/>
  <c r="K685"/>
  <c r="K684"/>
  <c r="K683"/>
  <c r="N683" s="1"/>
  <c r="P683" s="1"/>
  <c r="K682"/>
  <c r="N682" s="1"/>
  <c r="P682" s="1"/>
  <c r="K681"/>
  <c r="N681" s="1"/>
  <c r="P681" s="1"/>
  <c r="K680"/>
  <c r="N680" s="1"/>
  <c r="P680" s="1"/>
  <c r="K679"/>
  <c r="N679" s="1"/>
  <c r="P679" s="1"/>
  <c r="K678"/>
  <c r="N678" s="1"/>
  <c r="P678" s="1"/>
  <c r="K677"/>
  <c r="K676"/>
  <c r="K675"/>
  <c r="K674"/>
  <c r="K673"/>
  <c r="K672"/>
  <c r="K671"/>
  <c r="K670"/>
  <c r="K669"/>
  <c r="N669" s="1"/>
  <c r="P669" s="1"/>
  <c r="K668"/>
  <c r="N668" s="1"/>
  <c r="P668" s="1"/>
  <c r="K667"/>
  <c r="N667" s="1"/>
  <c r="P667" s="1"/>
  <c r="K666"/>
  <c r="N666" s="1"/>
  <c r="P666" s="1"/>
  <c r="K664"/>
  <c r="K663"/>
  <c r="K662"/>
  <c r="K661"/>
  <c r="N661" s="1"/>
  <c r="P661" s="1"/>
  <c r="K660"/>
  <c r="N660" s="1"/>
  <c r="P660" s="1"/>
  <c r="K659"/>
  <c r="N659" s="1"/>
  <c r="P659" s="1"/>
  <c r="K658"/>
  <c r="K657"/>
  <c r="K656"/>
  <c r="K655"/>
  <c r="K654"/>
  <c r="N654" s="1"/>
  <c r="P654" s="1"/>
  <c r="K653"/>
  <c r="N653" s="1"/>
  <c r="P653" s="1"/>
  <c r="K652"/>
  <c r="N652" s="1"/>
  <c r="P652" s="1"/>
  <c r="K651"/>
  <c r="N651" s="1"/>
  <c r="P651" s="1"/>
  <c r="K649"/>
  <c r="K648"/>
  <c r="K647"/>
  <c r="K646"/>
  <c r="N646" s="1"/>
  <c r="P646" s="1"/>
  <c r="K645"/>
  <c r="N645" s="1"/>
  <c r="P645" s="1"/>
  <c r="K644"/>
  <c r="N644" s="1"/>
  <c r="P644" s="1"/>
  <c r="K643"/>
  <c r="N643" s="1"/>
  <c r="P643" s="1"/>
  <c r="K642"/>
  <c r="K641"/>
  <c r="K640"/>
  <c r="K639"/>
  <c r="K638"/>
  <c r="N638" s="1"/>
  <c r="P638" s="1"/>
  <c r="K637"/>
  <c r="N637" s="1"/>
  <c r="P637" s="1"/>
  <c r="K636"/>
  <c r="K635"/>
  <c r="K634"/>
  <c r="K633"/>
  <c r="K632"/>
  <c r="N632" s="1"/>
  <c r="P632" s="1"/>
  <c r="K631"/>
  <c r="N631" s="1"/>
  <c r="P631" s="1"/>
  <c r="K630"/>
  <c r="N630" s="1"/>
  <c r="P630" s="1"/>
  <c r="K629"/>
  <c r="N629" s="1"/>
  <c r="P629" s="1"/>
  <c r="K627"/>
  <c r="K626"/>
  <c r="K625"/>
  <c r="K624"/>
  <c r="N624" s="1"/>
  <c r="P624" s="1"/>
  <c r="K623"/>
  <c r="N623" s="1"/>
  <c r="P623" s="1"/>
  <c r="K622"/>
  <c r="K621"/>
  <c r="K620"/>
  <c r="K619"/>
  <c r="K618"/>
  <c r="N618" s="1"/>
  <c r="P618" s="1"/>
  <c r="K617"/>
  <c r="N617" s="1"/>
  <c r="P617" s="1"/>
  <c r="K616"/>
  <c r="K615"/>
  <c r="K614"/>
  <c r="K613"/>
  <c r="K612"/>
  <c r="N612" s="1"/>
  <c r="P612" s="1"/>
  <c r="K611"/>
  <c r="N611" s="1"/>
  <c r="P611" s="1"/>
  <c r="K610"/>
  <c r="N610" s="1"/>
  <c r="P610" s="1"/>
  <c r="K609"/>
  <c r="N609" s="1"/>
  <c r="P609" s="1"/>
  <c r="K608"/>
  <c r="N608" s="1"/>
  <c r="P608" s="1"/>
  <c r="K607"/>
  <c r="N607" s="1"/>
  <c r="P607" s="1"/>
  <c r="K606"/>
  <c r="N606" s="1"/>
  <c r="P606" s="1"/>
  <c r="K605"/>
  <c r="N605" s="1"/>
  <c r="P605" s="1"/>
  <c r="K603"/>
  <c r="K602"/>
  <c r="K601"/>
  <c r="K600"/>
  <c r="N600" s="1"/>
  <c r="P600" s="1"/>
  <c r="K599"/>
  <c r="N599" s="1"/>
  <c r="P599" s="1"/>
  <c r="K598"/>
  <c r="K597"/>
  <c r="K596"/>
  <c r="K595"/>
  <c r="K594"/>
  <c r="N594" s="1"/>
  <c r="P594" s="1"/>
  <c r="K593"/>
  <c r="N593" s="1"/>
  <c r="P593" s="1"/>
  <c r="K592"/>
  <c r="N592" s="1"/>
  <c r="P592" s="1"/>
  <c r="K591"/>
  <c r="N591" s="1"/>
  <c r="P591" s="1"/>
  <c r="K590"/>
  <c r="N590" s="1"/>
  <c r="P590" s="1"/>
  <c r="K589"/>
  <c r="N589" s="1"/>
  <c r="P589" s="1"/>
  <c r="K588"/>
  <c r="N588" s="1"/>
  <c r="P588" s="1"/>
  <c r="K587"/>
  <c r="N587" s="1"/>
  <c r="P587" s="1"/>
  <c r="K586"/>
  <c r="N586" s="1"/>
  <c r="P586" s="1"/>
  <c r="K585"/>
  <c r="N585" s="1"/>
  <c r="P585" s="1"/>
  <c r="K584"/>
  <c r="N584" s="1"/>
  <c r="P584" s="1"/>
  <c r="K583"/>
  <c r="N583" s="1"/>
  <c r="P583" s="1"/>
  <c r="K581"/>
  <c r="K580"/>
  <c r="K579"/>
  <c r="K578"/>
  <c r="N578" s="1"/>
  <c r="P578" s="1"/>
  <c r="K577"/>
  <c r="N577" s="1"/>
  <c r="P577" s="1"/>
  <c r="K576"/>
  <c r="K575"/>
  <c r="K574"/>
  <c r="K573"/>
  <c r="K572"/>
  <c r="N572" s="1"/>
  <c r="P572" s="1"/>
  <c r="K571"/>
  <c r="N571" s="1"/>
  <c r="P571" s="1"/>
  <c r="K570"/>
  <c r="N570" s="1"/>
  <c r="P570" s="1"/>
  <c r="K569"/>
  <c r="N569" s="1"/>
  <c r="P569" s="1"/>
  <c r="K567"/>
  <c r="K566"/>
  <c r="K565"/>
  <c r="K564"/>
  <c r="N564" s="1"/>
  <c r="P564" s="1"/>
  <c r="K563"/>
  <c r="N563" s="1"/>
  <c r="P563" s="1"/>
  <c r="K562"/>
  <c r="N562" s="1"/>
  <c r="P562" s="1"/>
  <c r="K561"/>
  <c r="N561" s="1"/>
  <c r="P561" s="1"/>
  <c r="K559"/>
  <c r="K558"/>
  <c r="K557"/>
  <c r="K556"/>
  <c r="N556" s="1"/>
  <c r="P556" s="1"/>
  <c r="K555"/>
  <c r="N555" s="1"/>
  <c r="P555" s="1"/>
  <c r="K554"/>
  <c r="K553"/>
  <c r="K552"/>
  <c r="K551"/>
  <c r="K550"/>
  <c r="N550" s="1"/>
  <c r="P550" s="1"/>
  <c r="K549"/>
  <c r="N549" s="1"/>
  <c r="P549" s="1"/>
  <c r="K548"/>
  <c r="N548" s="1"/>
  <c r="P548" s="1"/>
  <c r="K547"/>
  <c r="N547" s="1"/>
  <c r="P547" s="1"/>
  <c r="K546"/>
  <c r="N546" s="1"/>
  <c r="P546" s="1"/>
  <c r="K545"/>
  <c r="N545" s="1"/>
  <c r="P545" s="1"/>
  <c r="K544"/>
  <c r="N544" s="1"/>
  <c r="P544" s="1"/>
  <c r="K543"/>
  <c r="N543" s="1"/>
  <c r="P543" s="1"/>
  <c r="K542"/>
  <c r="N542" s="1"/>
  <c r="P542" s="1"/>
  <c r="K541"/>
  <c r="N541" s="1"/>
  <c r="P541" s="1"/>
  <c r="K539"/>
  <c r="K538"/>
  <c r="K537"/>
  <c r="K536"/>
  <c r="N536" s="1"/>
  <c r="K535"/>
  <c r="N535" s="1"/>
  <c r="P535" s="1"/>
  <c r="K534"/>
  <c r="N534" s="1"/>
  <c r="P534" s="1"/>
  <c r="K532"/>
  <c r="K531"/>
  <c r="K530"/>
  <c r="K529"/>
  <c r="N529" s="1"/>
  <c r="P529" s="1"/>
  <c r="K528"/>
  <c r="N528" s="1"/>
  <c r="P528" s="1"/>
  <c r="K527"/>
  <c r="N527" s="1"/>
  <c r="P527" s="1"/>
  <c r="K526"/>
  <c r="N526" s="1"/>
  <c r="P526" s="1"/>
  <c r="K524"/>
  <c r="K523"/>
  <c r="K522"/>
  <c r="K521"/>
  <c r="N521" s="1"/>
  <c r="P521" s="1"/>
  <c r="K520"/>
  <c r="N520" s="1"/>
  <c r="P520" s="1"/>
  <c r="K519"/>
  <c r="N519" s="1"/>
  <c r="P519" s="1"/>
  <c r="K518"/>
  <c r="N518" s="1"/>
  <c r="P518" s="1"/>
  <c r="K517"/>
  <c r="N517" s="1"/>
  <c r="P517" s="1"/>
  <c r="K516"/>
  <c r="N516" s="1"/>
  <c r="P516" s="1"/>
  <c r="K515"/>
  <c r="N515" s="1"/>
  <c r="P515" s="1"/>
  <c r="K514"/>
  <c r="N514" s="1"/>
  <c r="P514" s="1"/>
  <c r="K513"/>
  <c r="N513" s="1"/>
  <c r="P513" s="1"/>
  <c r="K512"/>
  <c r="N512" s="1"/>
  <c r="P512" s="1"/>
  <c r="K511"/>
  <c r="N511" s="1"/>
  <c r="P511" s="1"/>
  <c r="K510"/>
  <c r="N510" s="1"/>
  <c r="P510" s="1"/>
  <c r="K509"/>
  <c r="N509" s="1"/>
  <c r="P509" s="1"/>
  <c r="K508"/>
  <c r="N508" s="1"/>
  <c r="P508" s="1"/>
  <c r="K507"/>
  <c r="N507" s="1"/>
  <c r="P507" s="1"/>
  <c r="K506"/>
  <c r="N506" s="1"/>
  <c r="P506" s="1"/>
  <c r="K505"/>
  <c r="N505" s="1"/>
  <c r="P505" s="1"/>
  <c r="K504"/>
  <c r="N504" s="1"/>
  <c r="P504" s="1"/>
  <c r="K503"/>
  <c r="N503" s="1"/>
  <c r="P503" s="1"/>
  <c r="K502"/>
  <c r="N502" s="1"/>
  <c r="P502" s="1"/>
  <c r="K500"/>
  <c r="K499"/>
  <c r="K498"/>
  <c r="K497"/>
  <c r="N497" s="1"/>
  <c r="P497" s="1"/>
  <c r="K496"/>
  <c r="N496" s="1"/>
  <c r="P496" s="1"/>
  <c r="K495"/>
  <c r="N495" s="1"/>
  <c r="P495" s="1"/>
  <c r="K494"/>
  <c r="N494" s="1"/>
  <c r="P494" s="1"/>
  <c r="K493"/>
  <c r="N493" s="1"/>
  <c r="P493" s="1"/>
  <c r="K492"/>
  <c r="N492" s="1"/>
  <c r="P492" s="1"/>
  <c r="K490"/>
  <c r="K489"/>
  <c r="K488"/>
  <c r="K487"/>
  <c r="N487" s="1"/>
  <c r="K486"/>
  <c r="K485"/>
  <c r="K484"/>
  <c r="K483"/>
  <c r="K482"/>
  <c r="N482" s="1"/>
  <c r="P482" s="1"/>
  <c r="K481"/>
  <c r="N481" s="1"/>
  <c r="P481" s="1"/>
  <c r="K480"/>
  <c r="N480" s="1"/>
  <c r="P480" s="1"/>
  <c r="K479"/>
  <c r="N479" s="1"/>
  <c r="P479" s="1"/>
  <c r="K478"/>
  <c r="N478" s="1"/>
  <c r="P478" s="1"/>
  <c r="K477"/>
  <c r="N477" s="1"/>
  <c r="P477" s="1"/>
  <c r="K476"/>
  <c r="N476" s="1"/>
  <c r="P476" s="1"/>
  <c r="K475"/>
  <c r="N475" s="1"/>
  <c r="P475" s="1"/>
  <c r="K474"/>
  <c r="N474" s="1"/>
  <c r="P474" s="1"/>
  <c r="K473"/>
  <c r="N473" s="1"/>
  <c r="P473" s="1"/>
  <c r="K472"/>
  <c r="N472" s="1"/>
  <c r="P472" s="1"/>
  <c r="K471"/>
  <c r="N471" s="1"/>
  <c r="P471" s="1"/>
  <c r="K469"/>
  <c r="K468"/>
  <c r="K467"/>
  <c r="K466"/>
  <c r="N466" s="1"/>
  <c r="P466" s="1"/>
  <c r="K465"/>
  <c r="N465" s="1"/>
  <c r="P465" s="1"/>
  <c r="K464"/>
  <c r="K463"/>
  <c r="K462"/>
  <c r="K461"/>
  <c r="K460"/>
  <c r="N460" s="1"/>
  <c r="P460" s="1"/>
  <c r="K459"/>
  <c r="N459" s="1"/>
  <c r="P459" s="1"/>
  <c r="K458"/>
  <c r="N458" s="1"/>
  <c r="P458" s="1"/>
  <c r="K457"/>
  <c r="N457" s="1"/>
  <c r="P457" s="1"/>
  <c r="K456"/>
  <c r="K455"/>
  <c r="K454"/>
  <c r="K453"/>
  <c r="K452"/>
  <c r="N452" s="1"/>
  <c r="K451"/>
  <c r="N451" s="1"/>
  <c r="P451" s="1"/>
  <c r="K450"/>
  <c r="N450" s="1"/>
  <c r="P450" s="1"/>
  <c r="K448"/>
  <c r="K447"/>
  <c r="K446"/>
  <c r="K445"/>
  <c r="N445" s="1"/>
  <c r="P445" s="1"/>
  <c r="K444"/>
  <c r="N444" s="1"/>
  <c r="P444" s="1"/>
  <c r="K443"/>
  <c r="K442"/>
  <c r="K441"/>
  <c r="K440"/>
  <c r="K439"/>
  <c r="N439" s="1"/>
  <c r="P439" s="1"/>
  <c r="K438"/>
  <c r="N438" s="1"/>
  <c r="P438" s="1"/>
  <c r="K437"/>
  <c r="N437" s="1"/>
  <c r="P437" s="1"/>
  <c r="K436"/>
  <c r="N436" s="1"/>
  <c r="P436" s="1"/>
  <c r="K434"/>
  <c r="K433"/>
  <c r="K432"/>
  <c r="K431"/>
  <c r="N431" s="1"/>
  <c r="P431" s="1"/>
  <c r="K430"/>
  <c r="N430" s="1"/>
  <c r="P430" s="1"/>
  <c r="K429"/>
  <c r="N429" s="1"/>
  <c r="P429" s="1"/>
  <c r="K428"/>
  <c r="N428" s="1"/>
  <c r="P428" s="1"/>
  <c r="K427"/>
  <c r="N427" s="1"/>
  <c r="P427" s="1"/>
  <c r="K426"/>
  <c r="N426" s="1"/>
  <c r="P426" s="1"/>
  <c r="K425"/>
  <c r="N425" s="1"/>
  <c r="P425" s="1"/>
  <c r="K424"/>
  <c r="N424" s="1"/>
  <c r="P424" s="1"/>
  <c r="K423"/>
  <c r="N423" s="1"/>
  <c r="P423" s="1"/>
  <c r="K422"/>
  <c r="N422" s="1"/>
  <c r="P422" s="1"/>
  <c r="K421"/>
  <c r="N421" s="1"/>
  <c r="P421" s="1"/>
  <c r="K420"/>
  <c r="N420" s="1"/>
  <c r="P420" s="1"/>
  <c r="K419"/>
  <c r="N419" s="1"/>
  <c r="P419" s="1"/>
  <c r="K418"/>
  <c r="N418" s="1"/>
  <c r="P418" s="1"/>
  <c r="K417"/>
  <c r="N417" s="1"/>
  <c r="P417" s="1"/>
  <c r="K416"/>
  <c r="N416" s="1"/>
  <c r="P416" s="1"/>
  <c r="K415"/>
  <c r="N415" s="1"/>
  <c r="P415" s="1"/>
  <c r="K414"/>
  <c r="N414" s="1"/>
  <c r="P414" s="1"/>
  <c r="K413"/>
  <c r="N413" s="1"/>
  <c r="P413" s="1"/>
  <c r="K412"/>
  <c r="N412" s="1"/>
  <c r="P412" s="1"/>
  <c r="K411"/>
  <c r="N411" s="1"/>
  <c r="P411" s="1"/>
  <c r="K410"/>
  <c r="N410" s="1"/>
  <c r="P410" s="1"/>
  <c r="K408"/>
  <c r="K407"/>
  <c r="K406"/>
  <c r="K405"/>
  <c r="N405" s="1"/>
  <c r="P405" s="1"/>
  <c r="K404"/>
  <c r="N404" s="1"/>
  <c r="P404" s="1"/>
  <c r="K403"/>
  <c r="N403" s="1"/>
  <c r="P403" s="1"/>
  <c r="K402"/>
  <c r="N402" s="1"/>
  <c r="P402" s="1"/>
  <c r="K400"/>
  <c r="K399"/>
  <c r="K398"/>
  <c r="K397"/>
  <c r="N397" s="1"/>
  <c r="P397" s="1"/>
  <c r="K396"/>
  <c r="N396" s="1"/>
  <c r="P396" s="1"/>
  <c r="K395"/>
  <c r="N395" s="1"/>
  <c r="P395" s="1"/>
  <c r="K394"/>
  <c r="N394" s="1"/>
  <c r="P394" s="1"/>
  <c r="K393"/>
  <c r="N393" s="1"/>
  <c r="P393" s="1"/>
  <c r="K392"/>
  <c r="N392" s="1"/>
  <c r="P392" s="1"/>
  <c r="K391"/>
  <c r="N391" s="1"/>
  <c r="P391" s="1"/>
  <c r="K390"/>
  <c r="N390" s="1"/>
  <c r="P390" s="1"/>
  <c r="K389"/>
  <c r="N389" s="1"/>
  <c r="P389" s="1"/>
  <c r="K388"/>
  <c r="N388" s="1"/>
  <c r="P388" s="1"/>
  <c r="K387"/>
  <c r="N387" s="1"/>
  <c r="P387" s="1"/>
  <c r="K386"/>
  <c r="N386" s="1"/>
  <c r="P386" s="1"/>
  <c r="K384"/>
  <c r="K383"/>
  <c r="K382"/>
  <c r="K381"/>
  <c r="N381" s="1"/>
  <c r="P381" s="1"/>
  <c r="K380"/>
  <c r="N380" s="1"/>
  <c r="P380" s="1"/>
  <c r="K379"/>
  <c r="N379" s="1"/>
  <c r="P379" s="1"/>
  <c r="K378"/>
  <c r="N378" s="1"/>
  <c r="P378" s="1"/>
  <c r="K377"/>
  <c r="N377" s="1"/>
  <c r="P377" s="1"/>
  <c r="K375"/>
  <c r="K374"/>
  <c r="K373"/>
  <c r="K372"/>
  <c r="N372" s="1"/>
  <c r="P372" s="1"/>
  <c r="K371"/>
  <c r="N371" s="1"/>
  <c r="P371" s="1"/>
  <c r="K370"/>
  <c r="N370" s="1"/>
  <c r="P370" s="1"/>
  <c r="K369"/>
  <c r="N369" s="1"/>
  <c r="P369" s="1"/>
  <c r="K368"/>
  <c r="K367"/>
  <c r="K366"/>
  <c r="K365"/>
  <c r="K364"/>
  <c r="N364" s="1"/>
  <c r="P364" s="1"/>
  <c r="K363"/>
  <c r="N363" s="1"/>
  <c r="P363" s="1"/>
  <c r="K362"/>
  <c r="N362" s="1"/>
  <c r="P362" s="1"/>
  <c r="K361"/>
  <c r="K360"/>
  <c r="K359"/>
  <c r="K358"/>
  <c r="K357"/>
  <c r="N357" s="1"/>
  <c r="P357" s="1"/>
  <c r="K356"/>
  <c r="N356" s="1"/>
  <c r="P356" s="1"/>
  <c r="K355"/>
  <c r="N355" s="1"/>
  <c r="P355" s="1"/>
  <c r="K354"/>
  <c r="N354" s="1"/>
  <c r="P354" s="1"/>
  <c r="K353"/>
  <c r="N353" s="1"/>
  <c r="P353" s="1"/>
  <c r="K352"/>
  <c r="N352" s="1"/>
  <c r="P352" s="1"/>
  <c r="K350"/>
  <c r="K349"/>
  <c r="K348"/>
  <c r="K347"/>
  <c r="N347" s="1"/>
  <c r="P347" s="1"/>
  <c r="K346"/>
  <c r="N346" s="1"/>
  <c r="P346" s="1"/>
  <c r="K345"/>
  <c r="N345" s="1"/>
  <c r="P345" s="1"/>
  <c r="K344"/>
  <c r="N344" s="1"/>
  <c r="P344" s="1"/>
  <c r="K342"/>
  <c r="K341"/>
  <c r="K340"/>
  <c r="K339"/>
  <c r="N339" s="1"/>
  <c r="K338"/>
  <c r="K337"/>
  <c r="K336"/>
  <c r="K335"/>
  <c r="K334"/>
  <c r="N334" s="1"/>
  <c r="P334" s="1"/>
  <c r="K333"/>
  <c r="N333" s="1"/>
  <c r="P333" s="1"/>
  <c r="K332"/>
  <c r="N332" s="1"/>
  <c r="P332" s="1"/>
  <c r="K331"/>
  <c r="N331" s="1"/>
  <c r="P331" s="1"/>
  <c r="K329"/>
  <c r="K328"/>
  <c r="K327"/>
  <c r="K326"/>
  <c r="N326" s="1"/>
  <c r="P326" s="1"/>
  <c r="K325"/>
  <c r="N325" s="1"/>
  <c r="P325" s="1"/>
  <c r="K324"/>
  <c r="N324" s="1"/>
  <c r="P324" s="1"/>
  <c r="K323"/>
  <c r="N323" s="1"/>
  <c r="P323" s="1"/>
  <c r="K322"/>
  <c r="N322" s="1"/>
  <c r="P322" s="1"/>
  <c r="K321"/>
  <c r="N321" s="1"/>
  <c r="P321" s="1"/>
  <c r="K320"/>
  <c r="K319"/>
  <c r="K318"/>
  <c r="K317"/>
  <c r="K316"/>
  <c r="N316" s="1"/>
  <c r="P316" s="1"/>
  <c r="K315"/>
  <c r="N315" s="1"/>
  <c r="P315" s="1"/>
  <c r="K314"/>
  <c r="N314" s="1"/>
  <c r="P314" s="1"/>
  <c r="K313"/>
  <c r="N313" s="1"/>
  <c r="P313" s="1"/>
  <c r="K312"/>
  <c r="N312" s="1"/>
  <c r="P312" s="1"/>
  <c r="K311"/>
  <c r="N311" s="1"/>
  <c r="P311" s="1"/>
  <c r="K310"/>
  <c r="N310" s="1"/>
  <c r="P310" s="1"/>
  <c r="K309"/>
  <c r="N309" s="1"/>
  <c r="P309" s="1"/>
  <c r="K308"/>
  <c r="N308" s="1"/>
  <c r="P308" s="1"/>
  <c r="K307"/>
  <c r="N307" s="1"/>
  <c r="P307" s="1"/>
  <c r="K306"/>
  <c r="N306" s="1"/>
  <c r="P306" s="1"/>
  <c r="K305"/>
  <c r="N305" s="1"/>
  <c r="P305" s="1"/>
  <c r="K304"/>
  <c r="N304" s="1"/>
  <c r="P304" s="1"/>
  <c r="K303"/>
  <c r="N303" s="1"/>
  <c r="P303" s="1"/>
  <c r="K302"/>
  <c r="N302" s="1"/>
  <c r="P302" s="1"/>
  <c r="K300"/>
  <c r="K299"/>
  <c r="K298"/>
  <c r="K297"/>
  <c r="N297" s="1"/>
  <c r="P297" s="1"/>
  <c r="K296"/>
  <c r="N296" s="1"/>
  <c r="P296" s="1"/>
  <c r="K295"/>
  <c r="K294"/>
  <c r="K293"/>
  <c r="K292"/>
  <c r="K291"/>
  <c r="N291" s="1"/>
  <c r="P291" s="1"/>
  <c r="K290"/>
  <c r="N290" s="1"/>
  <c r="P290" s="1"/>
  <c r="K289"/>
  <c r="N289" s="1"/>
  <c r="P289" s="1"/>
  <c r="K288"/>
  <c r="N288" s="1"/>
  <c r="P288" s="1"/>
  <c r="K286"/>
  <c r="K285"/>
  <c r="K284"/>
  <c r="K283"/>
  <c r="N283" s="1"/>
  <c r="P283" s="1"/>
  <c r="K282"/>
  <c r="N282" s="1"/>
  <c r="P282" s="1"/>
  <c r="K281"/>
  <c r="K280"/>
  <c r="K279"/>
  <c r="K278"/>
  <c r="K277"/>
  <c r="N277" s="1"/>
  <c r="K276"/>
  <c r="N276" s="1"/>
  <c r="K275"/>
  <c r="N275" s="1"/>
  <c r="K273"/>
  <c r="K272"/>
  <c r="K271"/>
  <c r="K270"/>
  <c r="N270" s="1"/>
  <c r="P270" s="1"/>
  <c r="K269"/>
  <c r="N269" s="1"/>
  <c r="P269" s="1"/>
  <c r="K268"/>
  <c r="K267"/>
  <c r="K266"/>
  <c r="K265"/>
  <c r="K264"/>
  <c r="N264" s="1"/>
  <c r="P264" s="1"/>
  <c r="K263"/>
  <c r="N263" s="1"/>
  <c r="P263" s="1"/>
  <c r="K262"/>
  <c r="N262" s="1"/>
  <c r="P262" s="1"/>
  <c r="K261"/>
  <c r="N261" s="1"/>
  <c r="P261" s="1"/>
  <c r="K260"/>
  <c r="N260" s="1"/>
  <c r="P260" s="1"/>
  <c r="K259"/>
  <c r="N259" s="1"/>
  <c r="P259" s="1"/>
  <c r="K258"/>
  <c r="K257"/>
  <c r="K256"/>
  <c r="K255"/>
  <c r="K254"/>
  <c r="N254" s="1"/>
  <c r="P254" s="1"/>
  <c r="K253"/>
  <c r="N253" s="1"/>
  <c r="P253" s="1"/>
  <c r="K252"/>
  <c r="N252" s="1"/>
  <c r="P252" s="1"/>
  <c r="K251"/>
  <c r="N251" s="1"/>
  <c r="P251" s="1"/>
  <c r="K249"/>
  <c r="K248"/>
  <c r="K247"/>
  <c r="K246"/>
  <c r="N246" s="1"/>
  <c r="P246" s="1"/>
  <c r="K245"/>
  <c r="N245" s="1"/>
  <c r="P245" s="1"/>
  <c r="K244"/>
  <c r="K243"/>
  <c r="K242"/>
  <c r="K241"/>
  <c r="K240"/>
  <c r="N240" s="1"/>
  <c r="P240" s="1"/>
  <c r="K239"/>
  <c r="N239" s="1"/>
  <c r="P239" s="1"/>
  <c r="K238"/>
  <c r="K237"/>
  <c r="K236"/>
  <c r="K235"/>
  <c r="K234"/>
  <c r="N234" s="1"/>
  <c r="P234" s="1"/>
  <c r="K233"/>
  <c r="N233" s="1"/>
  <c r="P233" s="1"/>
  <c r="K232"/>
  <c r="N232" s="1"/>
  <c r="P232" s="1"/>
  <c r="K231"/>
  <c r="N231" s="1"/>
  <c r="P231" s="1"/>
  <c r="K229"/>
  <c r="K228"/>
  <c r="K227"/>
  <c r="K226"/>
  <c r="N226" s="1"/>
  <c r="P226" s="1"/>
  <c r="K225"/>
  <c r="N225" s="1"/>
  <c r="P225" s="1"/>
  <c r="K224"/>
  <c r="K223"/>
  <c r="K222"/>
  <c r="K221"/>
  <c r="K220"/>
  <c r="N220" s="1"/>
  <c r="P220" s="1"/>
  <c r="K219"/>
  <c r="N219" s="1"/>
  <c r="P219" s="1"/>
  <c r="K218"/>
  <c r="N218" s="1"/>
  <c r="P218" s="1"/>
  <c r="K217"/>
  <c r="N217" s="1"/>
  <c r="P217" s="1"/>
  <c r="K216"/>
  <c r="N216" s="1"/>
  <c r="P216" s="1"/>
  <c r="K215"/>
  <c r="N215" s="1"/>
  <c r="P215" s="1"/>
  <c r="K214"/>
  <c r="N214" s="1"/>
  <c r="P214" s="1"/>
  <c r="K213"/>
  <c r="N213" s="1"/>
  <c r="P213" s="1"/>
  <c r="K212"/>
  <c r="K211"/>
  <c r="K210"/>
  <c r="K209"/>
  <c r="K208"/>
  <c r="N208" s="1"/>
  <c r="P208" s="1"/>
  <c r="K207"/>
  <c r="N207" s="1"/>
  <c r="P207" s="1"/>
  <c r="K206"/>
  <c r="K205"/>
  <c r="K204"/>
  <c r="K203"/>
  <c r="K202"/>
  <c r="N202" s="1"/>
  <c r="P202" s="1"/>
  <c r="K201"/>
  <c r="N201" s="1"/>
  <c r="P201" s="1"/>
  <c r="K200"/>
  <c r="K199"/>
  <c r="K198"/>
  <c r="K197"/>
  <c r="K196"/>
  <c r="N196" s="1"/>
  <c r="P196" s="1"/>
  <c r="K195"/>
  <c r="N195" s="1"/>
  <c r="P195" s="1"/>
  <c r="K194"/>
  <c r="K193"/>
  <c r="K192"/>
  <c r="K191"/>
  <c r="K190"/>
  <c r="N190" s="1"/>
  <c r="P190" s="1"/>
  <c r="K189"/>
  <c r="N189" s="1"/>
  <c r="P189" s="1"/>
  <c r="K188"/>
  <c r="K187"/>
  <c r="K186"/>
  <c r="K185"/>
  <c r="K184"/>
  <c r="N184" s="1"/>
  <c r="P184" s="1"/>
  <c r="K183"/>
  <c r="N183" s="1"/>
  <c r="P183" s="1"/>
  <c r="K182"/>
  <c r="N182" s="1"/>
  <c r="P182" s="1"/>
  <c r="K181"/>
  <c r="N181" s="1"/>
  <c r="P181" s="1"/>
  <c r="K180"/>
  <c r="N180" s="1"/>
  <c r="P180" s="1"/>
  <c r="K179"/>
  <c r="N179" s="1"/>
  <c r="P179" s="1"/>
  <c r="K177"/>
  <c r="K176"/>
  <c r="K175"/>
  <c r="K174"/>
  <c r="N174" s="1"/>
  <c r="P174" s="1"/>
  <c r="K173"/>
  <c r="N173" s="1"/>
  <c r="P173" s="1"/>
  <c r="K172"/>
  <c r="N172" s="1"/>
  <c r="P172" s="1"/>
  <c r="K171"/>
  <c r="N171" s="1"/>
  <c r="P171" s="1"/>
  <c r="K169"/>
  <c r="K168"/>
  <c r="K167"/>
  <c r="K166"/>
  <c r="N166" s="1"/>
  <c r="P166" s="1"/>
  <c r="K165"/>
  <c r="N165" s="1"/>
  <c r="P165" s="1"/>
  <c r="K164"/>
  <c r="K163"/>
  <c r="K162"/>
  <c r="K161"/>
  <c r="K160"/>
  <c r="N160" s="1"/>
  <c r="P160" s="1"/>
  <c r="K159"/>
  <c r="N159" s="1"/>
  <c r="P159" s="1"/>
  <c r="K158"/>
  <c r="K157"/>
  <c r="K156"/>
  <c r="K155"/>
  <c r="K154"/>
  <c r="N154" s="1"/>
  <c r="P154" s="1"/>
  <c r="K153"/>
  <c r="N153" s="1"/>
  <c r="P153" s="1"/>
  <c r="K152"/>
  <c r="K151"/>
  <c r="K150"/>
  <c r="K149"/>
  <c r="K148"/>
  <c r="N148" s="1"/>
  <c r="P148" s="1"/>
  <c r="K147"/>
  <c r="N147" s="1"/>
  <c r="P147" s="1"/>
  <c r="K146"/>
  <c r="K145"/>
  <c r="K144"/>
  <c r="K143"/>
  <c r="K142"/>
  <c r="N142" s="1"/>
  <c r="P142" s="1"/>
  <c r="K141"/>
  <c r="N141" s="1"/>
  <c r="P141" s="1"/>
  <c r="K140"/>
  <c r="K139"/>
  <c r="K138"/>
  <c r="K137"/>
  <c r="K136"/>
  <c r="N136" s="1"/>
  <c r="P136" s="1"/>
  <c r="K135"/>
  <c r="N135" s="1"/>
  <c r="P135" s="1"/>
  <c r="K134"/>
  <c r="N134" s="1"/>
  <c r="P134" s="1"/>
  <c r="K133"/>
  <c r="N133" s="1"/>
  <c r="P133" s="1"/>
  <c r="K132"/>
  <c r="N132" s="1"/>
  <c r="P132" s="1"/>
  <c r="K131"/>
  <c r="N131" s="1"/>
  <c r="P131" s="1"/>
  <c r="K129"/>
  <c r="K128"/>
  <c r="K127"/>
  <c r="K126"/>
  <c r="N126" s="1"/>
  <c r="P126" s="1"/>
  <c r="K125"/>
  <c r="N125" s="1"/>
  <c r="P125" s="1"/>
  <c r="K124"/>
  <c r="K123"/>
  <c r="K122"/>
  <c r="K121"/>
  <c r="K120"/>
  <c r="N120" s="1"/>
  <c r="P120" s="1"/>
  <c r="K119"/>
  <c r="N119" s="1"/>
  <c r="P119" s="1"/>
  <c r="K118"/>
  <c r="K117"/>
  <c r="K116"/>
  <c r="K115"/>
  <c r="K114"/>
  <c r="N114" s="1"/>
  <c r="P114" s="1"/>
  <c r="K113"/>
  <c r="N113" s="1"/>
  <c r="P113" s="1"/>
  <c r="K112"/>
  <c r="K111"/>
  <c r="K110"/>
  <c r="K109"/>
  <c r="K108"/>
  <c r="N108" s="1"/>
  <c r="P108" s="1"/>
  <c r="K107"/>
  <c r="N107" s="1"/>
  <c r="P107" s="1"/>
  <c r="K106"/>
  <c r="K105"/>
  <c r="K104"/>
  <c r="K103"/>
  <c r="K102"/>
  <c r="N102" s="1"/>
  <c r="P102" s="1"/>
  <c r="K101"/>
  <c r="N101" s="1"/>
  <c r="P101" s="1"/>
  <c r="K100"/>
  <c r="N100" s="1"/>
  <c r="P100" s="1"/>
  <c r="K99"/>
  <c r="N99" s="1"/>
  <c r="P99" s="1"/>
  <c r="K97"/>
  <c r="K96"/>
  <c r="K95"/>
  <c r="K94"/>
  <c r="N94" s="1"/>
  <c r="P94" s="1"/>
  <c r="K93"/>
  <c r="N93" s="1"/>
  <c r="P93" s="1"/>
  <c r="K92"/>
  <c r="N92" s="1"/>
  <c r="P92" s="1"/>
  <c r="K91"/>
  <c r="N91" s="1"/>
  <c r="P91" s="1"/>
  <c r="K90"/>
  <c r="N90" s="1"/>
  <c r="P90" s="1"/>
  <c r="K89"/>
  <c r="N89" s="1"/>
  <c r="P89" s="1"/>
  <c r="K87"/>
  <c r="K86"/>
  <c r="K85"/>
  <c r="K84"/>
  <c r="N84" s="1"/>
  <c r="K83"/>
  <c r="K82"/>
  <c r="K81"/>
  <c r="K80"/>
  <c r="K79"/>
  <c r="N79" s="1"/>
  <c r="P79" s="1"/>
  <c r="K78"/>
  <c r="N78" s="1"/>
  <c r="P78" s="1"/>
  <c r="K77"/>
  <c r="N77" s="1"/>
  <c r="P77" s="1"/>
  <c r="K76"/>
  <c r="N76" s="1"/>
  <c r="P76" s="1"/>
  <c r="K75"/>
  <c r="N75" s="1"/>
  <c r="P75" s="1"/>
  <c r="K74"/>
  <c r="N74" s="1"/>
  <c r="P74" s="1"/>
  <c r="K73"/>
  <c r="N73" s="1"/>
  <c r="P73" s="1"/>
  <c r="K72"/>
  <c r="N72" s="1"/>
  <c r="P72" s="1"/>
  <c r="K71"/>
  <c r="N71" s="1"/>
  <c r="P71" s="1"/>
  <c r="K70"/>
  <c r="N70" s="1"/>
  <c r="P70" s="1"/>
  <c r="K69"/>
  <c r="N69" s="1"/>
  <c r="P69" s="1"/>
  <c r="K68"/>
  <c r="N68" s="1"/>
  <c r="P68" s="1"/>
  <c r="K66"/>
  <c r="K65"/>
  <c r="K64"/>
  <c r="K63"/>
  <c r="N63" s="1"/>
  <c r="P63" s="1"/>
  <c r="K62"/>
  <c r="N62" s="1"/>
  <c r="P62" s="1"/>
  <c r="K61"/>
  <c r="N61" s="1"/>
  <c r="K59"/>
  <c r="K58"/>
  <c r="K57"/>
  <c r="K56"/>
  <c r="N56" s="1"/>
  <c r="P56" s="1"/>
  <c r="K55"/>
  <c r="N55" s="1"/>
  <c r="P55" s="1"/>
  <c r="K54"/>
  <c r="N54" s="1"/>
  <c r="P54" s="1"/>
  <c r="K53"/>
  <c r="N53" s="1"/>
  <c r="P53" s="1"/>
  <c r="K52"/>
  <c r="N52" s="1"/>
  <c r="P52" s="1"/>
  <c r="K51"/>
  <c r="N51" s="1"/>
  <c r="P51" s="1"/>
  <c r="K50"/>
  <c r="N50" s="1"/>
  <c r="P50" s="1"/>
  <c r="K49"/>
  <c r="N49" s="1"/>
  <c r="P49" s="1"/>
  <c r="K48"/>
  <c r="N48" s="1"/>
  <c r="P48" s="1"/>
  <c r="K47"/>
  <c r="N47" s="1"/>
  <c r="P47" s="1"/>
  <c r="K46"/>
  <c r="N46" s="1"/>
  <c r="P46" s="1"/>
  <c r="K45"/>
  <c r="N45" s="1"/>
  <c r="P45" s="1"/>
  <c r="K44"/>
  <c r="N44" s="1"/>
  <c r="P44" s="1"/>
  <c r="K43"/>
  <c r="N43" s="1"/>
  <c r="P43" s="1"/>
  <c r="K42"/>
  <c r="N42" s="1"/>
  <c r="P42" s="1"/>
  <c r="K41"/>
  <c r="N41" s="1"/>
  <c r="P41" s="1"/>
  <c r="K40"/>
  <c r="N40" s="1"/>
  <c r="P40" s="1"/>
  <c r="K39"/>
  <c r="N39" s="1"/>
  <c r="P39" s="1"/>
  <c r="K38"/>
  <c r="N38" s="1"/>
  <c r="P38" s="1"/>
  <c r="K37"/>
  <c r="N37" s="1"/>
  <c r="P37" s="1"/>
  <c r="K36"/>
  <c r="N36" s="1"/>
  <c r="P36" s="1"/>
  <c r="K35"/>
  <c r="N35" s="1"/>
  <c r="P35" s="1"/>
  <c r="K34"/>
  <c r="N34" s="1"/>
  <c r="P34" s="1"/>
  <c r="K33"/>
  <c r="N33" s="1"/>
  <c r="P33" s="1"/>
  <c r="K32"/>
  <c r="N32" s="1"/>
  <c r="P32" s="1"/>
  <c r="K31"/>
  <c r="N31" s="1"/>
  <c r="P31" s="1"/>
  <c r="K30"/>
  <c r="N30" s="1"/>
  <c r="P30" s="1"/>
  <c r="K29"/>
  <c r="N29" s="1"/>
  <c r="P29" s="1"/>
  <c r="K28"/>
  <c r="N28" s="1"/>
  <c r="P28" s="1"/>
  <c r="K27"/>
  <c r="N27" s="1"/>
  <c r="P27" s="1"/>
  <c r="K26"/>
  <c r="N26" s="1"/>
  <c r="P26" s="1"/>
  <c r="K25"/>
  <c r="N25" s="1"/>
  <c r="P25" s="1"/>
  <c r="K24"/>
  <c r="N24" s="1"/>
  <c r="P24" s="1"/>
  <c r="K23"/>
  <c r="N23" s="1"/>
  <c r="P23" s="1"/>
  <c r="K22"/>
  <c r="N22" s="1"/>
  <c r="P22" s="1"/>
  <c r="K21"/>
  <c r="N21" s="1"/>
  <c r="P21" s="1"/>
  <c r="K20"/>
  <c r="N20" s="1"/>
  <c r="P20" s="1"/>
  <c r="K19"/>
  <c r="N19" s="1"/>
  <c r="P19" s="1"/>
  <c r="K18"/>
  <c r="N18" s="1"/>
  <c r="P18" s="1"/>
  <c r="K17"/>
  <c r="N17" s="1"/>
  <c r="P17" s="1"/>
  <c r="K16"/>
  <c r="N16" s="1"/>
  <c r="P16" s="1"/>
  <c r="K15"/>
  <c r="N15" s="1"/>
  <c r="P15" s="1"/>
  <c r="K13"/>
  <c r="K12"/>
  <c r="K11"/>
  <c r="L811" l="1"/>
  <c r="N59"/>
  <c r="P59" s="1"/>
  <c r="P61"/>
  <c r="N82"/>
  <c r="P82" s="1"/>
  <c r="P84"/>
  <c r="N273"/>
  <c r="P273" s="1"/>
  <c r="P275"/>
  <c r="N272"/>
  <c r="P272" s="1"/>
  <c r="P277"/>
  <c r="N447"/>
  <c r="P447" s="1"/>
  <c r="P452"/>
  <c r="N484"/>
  <c r="N486" s="1"/>
  <c r="P486" s="1"/>
  <c r="P487"/>
  <c r="N271"/>
  <c r="P271" s="1"/>
  <c r="P276"/>
  <c r="N336"/>
  <c r="P336" s="1"/>
  <c r="P339"/>
  <c r="N531"/>
  <c r="P531" s="1"/>
  <c r="P536"/>
  <c r="N83"/>
  <c r="P83" s="1"/>
  <c r="P484"/>
  <c r="N338"/>
  <c r="P338" s="1"/>
  <c r="N11"/>
  <c r="P11" s="1"/>
  <c r="N150"/>
  <c r="M58"/>
  <c r="M60" s="1"/>
  <c r="M664"/>
  <c r="N300"/>
  <c r="P300" s="1"/>
  <c r="K808"/>
  <c r="K810"/>
  <c r="J811"/>
  <c r="K809"/>
  <c r="M11"/>
  <c r="M229"/>
  <c r="M248"/>
  <c r="M539"/>
  <c r="M580"/>
  <c r="M725"/>
  <c r="M769"/>
  <c r="N602"/>
  <c r="P602" s="1"/>
  <c r="N222"/>
  <c r="N664"/>
  <c r="P664" s="1"/>
  <c r="N770"/>
  <c r="P770" s="1"/>
  <c r="M144"/>
  <c r="M146" s="1"/>
  <c r="M169"/>
  <c r="M375"/>
  <c r="M400"/>
  <c r="M454"/>
  <c r="M559"/>
  <c r="M566"/>
  <c r="M575"/>
  <c r="M576" s="1"/>
  <c r="M596"/>
  <c r="M598" s="1"/>
  <c r="M603"/>
  <c r="M614"/>
  <c r="M616" s="1"/>
  <c r="M619"/>
  <c r="M622" s="1"/>
  <c r="M627"/>
  <c r="M633"/>
  <c r="M636" s="1"/>
  <c r="M640"/>
  <c r="M642" s="1"/>
  <c r="M648"/>
  <c r="M656"/>
  <c r="M658" s="1"/>
  <c r="M663"/>
  <c r="M665" s="1"/>
  <c r="M674"/>
  <c r="M698"/>
  <c r="M696"/>
  <c r="M697"/>
  <c r="M713"/>
  <c r="M712"/>
  <c r="M724"/>
  <c r="M732"/>
  <c r="M734" s="1"/>
  <c r="M738"/>
  <c r="M740" s="1"/>
  <c r="M744"/>
  <c r="M746" s="1"/>
  <c r="M751"/>
  <c r="M750"/>
  <c r="M758"/>
  <c r="M760" s="1"/>
  <c r="M764"/>
  <c r="M766" s="1"/>
  <c r="M771"/>
  <c r="M770"/>
  <c r="M781"/>
  <c r="M780"/>
  <c r="N58"/>
  <c r="N65"/>
  <c r="P65" s="1"/>
  <c r="N97"/>
  <c r="P97" s="1"/>
  <c r="N110"/>
  <c r="N122"/>
  <c r="N186"/>
  <c r="N198"/>
  <c r="N209"/>
  <c r="P209" s="1"/>
  <c r="N249"/>
  <c r="P249" s="1"/>
  <c r="M117"/>
  <c r="M118" s="1"/>
  <c r="M150"/>
  <c r="M152" s="1"/>
  <c r="M168"/>
  <c r="M257"/>
  <c r="M294"/>
  <c r="M295" s="1"/>
  <c r="M349"/>
  <c r="M463"/>
  <c r="M464" s="1"/>
  <c r="M500"/>
  <c r="M499"/>
  <c r="N255"/>
  <c r="P255" s="1"/>
  <c r="N279"/>
  <c r="N286"/>
  <c r="P286" s="1"/>
  <c r="N285"/>
  <c r="P285" s="1"/>
  <c r="N294"/>
  <c r="N299"/>
  <c r="P299" s="1"/>
  <c r="N318"/>
  <c r="N329"/>
  <c r="P329" s="1"/>
  <c r="N328"/>
  <c r="P328" s="1"/>
  <c r="N342"/>
  <c r="P342" s="1"/>
  <c r="N341"/>
  <c r="P341" s="1"/>
  <c r="N349"/>
  <c r="P349" s="1"/>
  <c r="N350"/>
  <c r="P350" s="1"/>
  <c r="N359"/>
  <c r="N366"/>
  <c r="N375"/>
  <c r="P375" s="1"/>
  <c r="N374"/>
  <c r="P374" s="1"/>
  <c r="N384"/>
  <c r="P384" s="1"/>
  <c r="N383"/>
  <c r="P383" s="1"/>
  <c r="N400"/>
  <c r="P400" s="1"/>
  <c r="N399"/>
  <c r="P399" s="1"/>
  <c r="N407"/>
  <c r="P407" s="1"/>
  <c r="N408"/>
  <c r="P408" s="1"/>
  <c r="N433"/>
  <c r="P433" s="1"/>
  <c r="N434"/>
  <c r="P434" s="1"/>
  <c r="N441"/>
  <c r="N448"/>
  <c r="N469"/>
  <c r="P469" s="1"/>
  <c r="N468"/>
  <c r="P468" s="1"/>
  <c r="N490"/>
  <c r="P490" s="1"/>
  <c r="N489"/>
  <c r="P489" s="1"/>
  <c r="N500"/>
  <c r="P500" s="1"/>
  <c r="N499"/>
  <c r="P499" s="1"/>
  <c r="N524"/>
  <c r="P524" s="1"/>
  <c r="N523"/>
  <c r="P523" s="1"/>
  <c r="N532"/>
  <c r="N537"/>
  <c r="P537" s="1"/>
  <c r="N539"/>
  <c r="P539" s="1"/>
  <c r="N538"/>
  <c r="P538" s="1"/>
  <c r="N552"/>
  <c r="N559"/>
  <c r="P559" s="1"/>
  <c r="N558"/>
  <c r="P558" s="1"/>
  <c r="N567"/>
  <c r="P567" s="1"/>
  <c r="N566"/>
  <c r="P566" s="1"/>
  <c r="N575"/>
  <c r="N581"/>
  <c r="P581" s="1"/>
  <c r="N580"/>
  <c r="P580" s="1"/>
  <c r="N596"/>
  <c r="N603"/>
  <c r="N614"/>
  <c r="N619"/>
  <c r="N627"/>
  <c r="P627" s="1"/>
  <c r="N626"/>
  <c r="P626" s="1"/>
  <c r="N633"/>
  <c r="N640"/>
  <c r="N649"/>
  <c r="P649" s="1"/>
  <c r="N648"/>
  <c r="P648" s="1"/>
  <c r="N656"/>
  <c r="N663"/>
  <c r="N676"/>
  <c r="P676" s="1"/>
  <c r="N674"/>
  <c r="P674" s="1"/>
  <c r="N675"/>
  <c r="P675" s="1"/>
  <c r="N686"/>
  <c r="P686" s="1"/>
  <c r="N685"/>
  <c r="P685" s="1"/>
  <c r="N696"/>
  <c r="P696" s="1"/>
  <c r="N698"/>
  <c r="P698" s="1"/>
  <c r="N697"/>
  <c r="P697" s="1"/>
  <c r="N713"/>
  <c r="P713" s="1"/>
  <c r="N712"/>
  <c r="P712" s="1"/>
  <c r="N725"/>
  <c r="P725" s="1"/>
  <c r="N724"/>
  <c r="P724" s="1"/>
  <c r="N732"/>
  <c r="N738"/>
  <c r="N744"/>
  <c r="N751"/>
  <c r="P751" s="1"/>
  <c r="N750"/>
  <c r="P750" s="1"/>
  <c r="N758"/>
  <c r="N764"/>
  <c r="N771"/>
  <c r="P771" s="1"/>
  <c r="N769"/>
  <c r="P769" s="1"/>
  <c r="N781"/>
  <c r="P781" s="1"/>
  <c r="N780"/>
  <c r="P780" s="1"/>
  <c r="N788"/>
  <c r="N274"/>
  <c r="P274" s="1"/>
  <c r="M13"/>
  <c r="M66"/>
  <c r="M86"/>
  <c r="M87"/>
  <c r="M97"/>
  <c r="M96"/>
  <c r="M104"/>
  <c r="M106" s="1"/>
  <c r="M110"/>
  <c r="M112" s="1"/>
  <c r="M122"/>
  <c r="M124" s="1"/>
  <c r="M129"/>
  <c r="M128"/>
  <c r="M138"/>
  <c r="M140" s="1"/>
  <c r="M156"/>
  <c r="M158" s="1"/>
  <c r="M162"/>
  <c r="M164" s="1"/>
  <c r="M177"/>
  <c r="M175"/>
  <c r="M176"/>
  <c r="M186"/>
  <c r="M188" s="1"/>
  <c r="M192"/>
  <c r="M194" s="1"/>
  <c r="M198"/>
  <c r="M200" s="1"/>
  <c r="M204"/>
  <c r="M206" s="1"/>
  <c r="M209"/>
  <c r="M210"/>
  <c r="M211"/>
  <c r="M222"/>
  <c r="M224" s="1"/>
  <c r="M228"/>
  <c r="M235"/>
  <c r="M238" s="1"/>
  <c r="M241"/>
  <c r="M244" s="1"/>
  <c r="M249"/>
  <c r="M255"/>
  <c r="M256"/>
  <c r="M266"/>
  <c r="M268" s="1"/>
  <c r="M300"/>
  <c r="M299"/>
  <c r="M329"/>
  <c r="M383"/>
  <c r="M433"/>
  <c r="M434"/>
  <c r="M455"/>
  <c r="M469"/>
  <c r="M468"/>
  <c r="M490"/>
  <c r="M489"/>
  <c r="M524"/>
  <c r="M523"/>
  <c r="M532"/>
  <c r="M533" s="1"/>
  <c r="N12"/>
  <c r="P12" s="1"/>
  <c r="M65"/>
  <c r="M279"/>
  <c r="M281" s="1"/>
  <c r="M286"/>
  <c r="M285"/>
  <c r="M318"/>
  <c r="M320" s="1"/>
  <c r="M328"/>
  <c r="M342"/>
  <c r="M341"/>
  <c r="M359"/>
  <c r="M361" s="1"/>
  <c r="M366"/>
  <c r="M368" s="1"/>
  <c r="M374"/>
  <c r="M384"/>
  <c r="M399"/>
  <c r="M407"/>
  <c r="M408"/>
  <c r="M441"/>
  <c r="M443" s="1"/>
  <c r="M448"/>
  <c r="M449" s="1"/>
  <c r="M537"/>
  <c r="M538"/>
  <c r="M552"/>
  <c r="M554" s="1"/>
  <c r="M558"/>
  <c r="M581"/>
  <c r="M602"/>
  <c r="M649"/>
  <c r="M676"/>
  <c r="M675"/>
  <c r="M686"/>
  <c r="M685"/>
  <c r="M788"/>
  <c r="M790" s="1"/>
  <c r="N13"/>
  <c r="P13" s="1"/>
  <c r="N64"/>
  <c r="P64" s="1"/>
  <c r="N66"/>
  <c r="P66" s="1"/>
  <c r="N86"/>
  <c r="P86" s="1"/>
  <c r="N87"/>
  <c r="P87" s="1"/>
  <c r="N96"/>
  <c r="P96" s="1"/>
  <c r="N104"/>
  <c r="N117"/>
  <c r="N129"/>
  <c r="P129" s="1"/>
  <c r="N128"/>
  <c r="P128" s="1"/>
  <c r="N138"/>
  <c r="N144"/>
  <c r="N156"/>
  <c r="N162"/>
  <c r="N169"/>
  <c r="P169" s="1"/>
  <c r="N168"/>
  <c r="P168" s="1"/>
  <c r="N177"/>
  <c r="P177" s="1"/>
  <c r="N175"/>
  <c r="P175" s="1"/>
  <c r="N176"/>
  <c r="P176" s="1"/>
  <c r="N192"/>
  <c r="N204"/>
  <c r="N210"/>
  <c r="P210" s="1"/>
  <c r="N211"/>
  <c r="P211" s="1"/>
  <c r="N229"/>
  <c r="P229" s="1"/>
  <c r="N228"/>
  <c r="P228" s="1"/>
  <c r="N235"/>
  <c r="N241"/>
  <c r="N248"/>
  <c r="P248" s="1"/>
  <c r="N257"/>
  <c r="P257" s="1"/>
  <c r="N256"/>
  <c r="P256" s="1"/>
  <c r="N266"/>
  <c r="N455"/>
  <c r="P455" s="1"/>
  <c r="N454"/>
  <c r="P454" s="1"/>
  <c r="N463"/>
  <c r="M64"/>
  <c r="M626"/>
  <c r="M350"/>
  <c r="M567"/>
  <c r="M12"/>
  <c r="M274"/>
  <c r="M170" l="1"/>
  <c r="M726"/>
  <c r="N268"/>
  <c r="P268" s="1"/>
  <c r="P266"/>
  <c r="N244"/>
  <c r="P244" s="1"/>
  <c r="P241"/>
  <c r="N206"/>
  <c r="P206" s="1"/>
  <c r="P204"/>
  <c r="N158"/>
  <c r="P158" s="1"/>
  <c r="P156"/>
  <c r="N140"/>
  <c r="P140" s="1"/>
  <c r="P138"/>
  <c r="N106"/>
  <c r="P106" s="1"/>
  <c r="P104"/>
  <c r="N790"/>
  <c r="P790" s="1"/>
  <c r="P788"/>
  <c r="N760"/>
  <c r="P760" s="1"/>
  <c r="P758"/>
  <c r="N740"/>
  <c r="P740" s="1"/>
  <c r="P738"/>
  <c r="N665"/>
  <c r="P665" s="1"/>
  <c r="P663"/>
  <c r="N642"/>
  <c r="P642" s="1"/>
  <c r="P640"/>
  <c r="N622"/>
  <c r="P622" s="1"/>
  <c r="P619"/>
  <c r="N604"/>
  <c r="P604" s="1"/>
  <c r="P603"/>
  <c r="N576"/>
  <c r="P576" s="1"/>
  <c r="P575"/>
  <c r="N449"/>
  <c r="P449" s="1"/>
  <c r="P448"/>
  <c r="N368"/>
  <c r="P368" s="1"/>
  <c r="P366"/>
  <c r="N320"/>
  <c r="P320" s="1"/>
  <c r="P318"/>
  <c r="N295"/>
  <c r="P295" s="1"/>
  <c r="P294"/>
  <c r="N200"/>
  <c r="P200" s="1"/>
  <c r="P198"/>
  <c r="N124"/>
  <c r="P124" s="1"/>
  <c r="P122"/>
  <c r="N60"/>
  <c r="P60" s="1"/>
  <c r="P58"/>
  <c r="N152"/>
  <c r="P152" s="1"/>
  <c r="P150"/>
  <c r="N464"/>
  <c r="P464" s="1"/>
  <c r="P463"/>
  <c r="N238"/>
  <c r="P238" s="1"/>
  <c r="P235"/>
  <c r="P808" s="1"/>
  <c r="N194"/>
  <c r="P194" s="1"/>
  <c r="P192"/>
  <c r="N164"/>
  <c r="P164" s="1"/>
  <c r="P162"/>
  <c r="N146"/>
  <c r="P146" s="1"/>
  <c r="P144"/>
  <c r="N118"/>
  <c r="P118" s="1"/>
  <c r="P117"/>
  <c r="N766"/>
  <c r="P766" s="1"/>
  <c r="P764"/>
  <c r="N746"/>
  <c r="P746" s="1"/>
  <c r="P744"/>
  <c r="N734"/>
  <c r="P734" s="1"/>
  <c r="P732"/>
  <c r="N658"/>
  <c r="P658" s="1"/>
  <c r="P656"/>
  <c r="N636"/>
  <c r="P636" s="1"/>
  <c r="P633"/>
  <c r="N616"/>
  <c r="P616" s="1"/>
  <c r="P614"/>
  <c r="N598"/>
  <c r="P598" s="1"/>
  <c r="P596"/>
  <c r="N554"/>
  <c r="P554" s="1"/>
  <c r="P552"/>
  <c r="N533"/>
  <c r="P533" s="1"/>
  <c r="P532"/>
  <c r="N443"/>
  <c r="P443" s="1"/>
  <c r="P441"/>
  <c r="N361"/>
  <c r="P361" s="1"/>
  <c r="P359"/>
  <c r="N281"/>
  <c r="P281" s="1"/>
  <c r="P279"/>
  <c r="N188"/>
  <c r="P188" s="1"/>
  <c r="P186"/>
  <c r="N112"/>
  <c r="P112" s="1"/>
  <c r="P110"/>
  <c r="N224"/>
  <c r="P224" s="1"/>
  <c r="P222"/>
  <c r="M628"/>
  <c r="N582"/>
  <c r="P582" s="1"/>
  <c r="M604"/>
  <c r="M560"/>
  <c r="M401"/>
  <c r="M772"/>
  <c r="N130"/>
  <c r="P130" s="1"/>
  <c r="M650"/>
  <c r="M582"/>
  <c r="M385"/>
  <c r="M250"/>
  <c r="M212"/>
  <c r="N491"/>
  <c r="P491" s="1"/>
  <c r="N470"/>
  <c r="P470" s="1"/>
  <c r="N409"/>
  <c r="P409" s="1"/>
  <c r="M782"/>
  <c r="M752"/>
  <c r="M714"/>
  <c r="M699"/>
  <c r="K811"/>
  <c r="N301"/>
  <c r="P301" s="1"/>
  <c r="N699"/>
  <c r="P699" s="1"/>
  <c r="M230"/>
  <c r="M810"/>
  <c r="M568"/>
  <c r="M351"/>
  <c r="N772"/>
  <c r="P772" s="1"/>
  <c r="N714"/>
  <c r="P714" s="1"/>
  <c r="N677"/>
  <c r="P677" s="1"/>
  <c r="N525"/>
  <c r="P525" s="1"/>
  <c r="N376"/>
  <c r="P376" s="1"/>
  <c r="M501"/>
  <c r="M809"/>
  <c r="N250"/>
  <c r="P250" s="1"/>
  <c r="N98"/>
  <c r="P98" s="1"/>
  <c r="N808"/>
  <c r="M376"/>
  <c r="N14"/>
  <c r="P14" s="1"/>
  <c r="M525"/>
  <c r="M491"/>
  <c r="M470"/>
  <c r="M456"/>
  <c r="M435"/>
  <c r="M301"/>
  <c r="M258"/>
  <c r="M178"/>
  <c r="M130"/>
  <c r="M98"/>
  <c r="M88"/>
  <c r="N752"/>
  <c r="P752" s="1"/>
  <c r="N687"/>
  <c r="P687" s="1"/>
  <c r="N650"/>
  <c r="P650" s="1"/>
  <c r="N628"/>
  <c r="P628" s="1"/>
  <c r="N568"/>
  <c r="P568" s="1"/>
  <c r="N560"/>
  <c r="P560" s="1"/>
  <c r="N501"/>
  <c r="P501" s="1"/>
  <c r="N401"/>
  <c r="P401" s="1"/>
  <c r="N385"/>
  <c r="P385" s="1"/>
  <c r="N343"/>
  <c r="P343" s="1"/>
  <c r="N330"/>
  <c r="P330" s="1"/>
  <c r="N287"/>
  <c r="P287" s="1"/>
  <c r="N540"/>
  <c r="P540" s="1"/>
  <c r="M677"/>
  <c r="M343"/>
  <c r="M330"/>
  <c r="N782"/>
  <c r="P782" s="1"/>
  <c r="N726"/>
  <c r="P726" s="1"/>
  <c r="N435"/>
  <c r="P435" s="1"/>
  <c r="N351"/>
  <c r="P351" s="1"/>
  <c r="N809"/>
  <c r="N258"/>
  <c r="P258" s="1"/>
  <c r="N230"/>
  <c r="P230" s="1"/>
  <c r="N212"/>
  <c r="P212" s="1"/>
  <c r="N170"/>
  <c r="P170" s="1"/>
  <c r="N88"/>
  <c r="P88" s="1"/>
  <c r="N67"/>
  <c r="P67" s="1"/>
  <c r="M687"/>
  <c r="M14"/>
  <c r="M67"/>
  <c r="N456"/>
  <c r="P456" s="1"/>
  <c r="N178"/>
  <c r="P178" s="1"/>
  <c r="N810"/>
  <c r="M540"/>
  <c r="M409"/>
  <c r="M287"/>
  <c r="M808"/>
  <c r="N811" l="1"/>
  <c r="P810"/>
  <c r="P809"/>
  <c r="N814"/>
  <c r="M811"/>
  <c r="Q811" s="1"/>
  <c r="P811" l="1"/>
</calcChain>
</file>

<file path=xl/sharedStrings.xml><?xml version="1.0" encoding="utf-8"?>
<sst xmlns="http://schemas.openxmlformats.org/spreadsheetml/2006/main" count="3615" uniqueCount="256">
  <si>
    <t>ИНН</t>
  </si>
  <si>
    <t>Итого по водоотведению</t>
  </si>
  <si>
    <t>Всего</t>
  </si>
  <si>
    <t>Наименование муниципального образования / городского округа</t>
  </si>
  <si>
    <t>Поселение</t>
  </si>
  <si>
    <t>Наименование услуги</t>
  </si>
  <si>
    <t>Тарифы установленные агентством по тарифам и ценам Архангельской области</t>
  </si>
  <si>
    <t>Отпущено холодной воды, услуг водоотведения для нужд населения и потребителей, приравненных к населению, предприятием</t>
  </si>
  <si>
    <t>Потребность в средствах областного бюджета</t>
  </si>
  <si>
    <t>Получено средств из областного бюджета, нарастающим итогом с начала 2016 года, 
руб.</t>
  </si>
  <si>
    <t>Итого по холодному водоснабжению</t>
  </si>
  <si>
    <t xml:space="preserve"> - </t>
  </si>
  <si>
    <t>одноставочный тариф на холодную воду*, водоотведение для прочих потребителей (без НДС),
руб./куб.м.</t>
  </si>
  <si>
    <t>одноставочный тариф на холодную воду*, водоотведение,для населения и потребителей, приравненных к населению (без НДС),
руб./куб.м.</t>
  </si>
  <si>
    <t>Наименование</t>
  </si>
  <si>
    <t>остатки (-) / потребность (+) у РСО на 01.01.2016 (согласно актам сверки расчетов),
руб.</t>
  </si>
  <si>
    <t>Итого по горячей воде(в части компонента на холодную воду)</t>
  </si>
  <si>
    <t>МО "Коношский муниципальный район"</t>
  </si>
  <si>
    <t>МО "Коношское"</t>
  </si>
  <si>
    <t>Водоотведение</t>
  </si>
  <si>
    <t>Горячая вода в части компонента на холодную воду</t>
  </si>
  <si>
    <t>Холодная вода</t>
  </si>
  <si>
    <t>МО "Котласский муниципальный район"</t>
  </si>
  <si>
    <t>МО "Черемушское" (в/г 9 поселок Савватия)</t>
  </si>
  <si>
    <t>МО "Мезенский муниципальный район"</t>
  </si>
  <si>
    <t>МО "Мезенское"</t>
  </si>
  <si>
    <t>МО "Приморский муниципальный район"</t>
  </si>
  <si>
    <t>МО "Боброво-Лявленское" (д. Хорьково)</t>
  </si>
  <si>
    <t>МО "Боброво-Лявленское" (д. Черный Яр (в/г 48))</t>
  </si>
  <si>
    <t>МО "Город Архангельск"</t>
  </si>
  <si>
    <t>МО "Северодвинск"</t>
  </si>
  <si>
    <t>Военный городок №24 пос. Ненокса</t>
  </si>
  <si>
    <t>Военный городок № 4</t>
  </si>
  <si>
    <t>МО "Котлас"</t>
  </si>
  <si>
    <t>МО "Мирный"</t>
  </si>
  <si>
    <t>военный городок №15</t>
  </si>
  <si>
    <t>МО "Верхнетоемский муниципальный район"</t>
  </si>
  <si>
    <t>МО "Двинское"</t>
  </si>
  <si>
    <t>МО "Шипицынское"</t>
  </si>
  <si>
    <t>МО "Лешуконский муниципальный район"</t>
  </si>
  <si>
    <t>МО "Соловецкое"</t>
  </si>
  <si>
    <t>МО "Няндомский муниципальный район"</t>
  </si>
  <si>
    <t>МО "Няндомское"</t>
  </si>
  <si>
    <t>МО "Вельский муниципальный район"</t>
  </si>
  <si>
    <t>МО "Верхнеустькулойское"</t>
  </si>
  <si>
    <t>МО "Кулойское"</t>
  </si>
  <si>
    <t>МО "Ракуло-Кокшеньгское"</t>
  </si>
  <si>
    <t>МО "Хозьминское"</t>
  </si>
  <si>
    <t>МО "Верхнетоемское"</t>
  </si>
  <si>
    <t>МО "Вилегодский муниципальный район"</t>
  </si>
  <si>
    <t>МО "Павловское"</t>
  </si>
  <si>
    <t>МО "Пучужское"</t>
  </si>
  <si>
    <t>МО "Каргопольский муниципальный район"</t>
  </si>
  <si>
    <t>МО "Каргопольское"</t>
  </si>
  <si>
    <t>МО "Ерцевское"</t>
  </si>
  <si>
    <t>МО "Климовское"</t>
  </si>
  <si>
    <t>МО "Волошское"</t>
  </si>
  <si>
    <t>МО "Подюжское"</t>
  </si>
  <si>
    <t>МО "Черемушское" (д. Борки)</t>
  </si>
  <si>
    <t>МО "Приводинское"</t>
  </si>
  <si>
    <t>МО "Красноборский муниципальный район"</t>
  </si>
  <si>
    <t>МО "Алексеевское"</t>
  </si>
  <si>
    <t>МО "Телеговское"</t>
  </si>
  <si>
    <t>МО "Ленский муниципальный район"</t>
  </si>
  <si>
    <t>МО "Урдомское"</t>
  </si>
  <si>
    <t>МО "Урдомское" (ул. Паламышская, дом 10,11 и ул. Карла Либкнехта, дома 30,32,34,36)</t>
  </si>
  <si>
    <t>МО "Урдомское" (прочие адреса)</t>
  </si>
  <si>
    <t>МО "Козьминское"</t>
  </si>
  <si>
    <t>МО "Сафроновское"</t>
  </si>
  <si>
    <t>МО "Устьянский муниципальный район"</t>
  </si>
  <si>
    <t>МО "Лойгинское"</t>
  </si>
  <si>
    <t>МО "Плесецкий муниципальный район"</t>
  </si>
  <si>
    <t>МО "Плесецкое"</t>
  </si>
  <si>
    <t>МО "Пинежский муниципальный район"</t>
  </si>
  <si>
    <t>МО "Междуреченское"</t>
  </si>
  <si>
    <t>МО "Холмогорский муниципальный район"</t>
  </si>
  <si>
    <t>МО "Матигорское"</t>
  </si>
  <si>
    <t>МО "Матигорское" (МО "Матигорское" кроме деревень Копачево, Ичково, Ступино, Пятково и поселка Орлецы)</t>
  </si>
  <si>
    <t>МО "Матигорское" (МО "Матигорское"  деревени Копачево, Ичково, Ступино, Пятково и поселок Орлецы.)</t>
  </si>
  <si>
    <t>МО "Устьпинежское"</t>
  </si>
  <si>
    <t>МО "Холмогорское"</t>
  </si>
  <si>
    <t>МО "Шалакушское" (л/пос. Лепша-Новый)</t>
  </si>
  <si>
    <t>МО "Шалакушское" (ст. Шожма)</t>
  </si>
  <si>
    <t>МО "Шалакушское" (пос. Тарза, пос. Ивакша, ст. Лельма)</t>
  </si>
  <si>
    <t>МО "Онежский муниципальный район"</t>
  </si>
  <si>
    <t>МО "Нименьгское" (пос. Нименьга)</t>
  </si>
  <si>
    <t>МО "Нименьгское" (пос. Шаста)</t>
  </si>
  <si>
    <t>МО "Приводинское" (кроме д. Курцево, д. Куимиха, д. Медведка)</t>
  </si>
  <si>
    <t>МО "Виноградовский муниципальный район"</t>
  </si>
  <si>
    <t>МО "Моржегорское"</t>
  </si>
  <si>
    <t>МО "Осиновское"</t>
  </si>
  <si>
    <t>МО "Рочегодское"</t>
  </si>
  <si>
    <t>МО "Обозерское"</t>
  </si>
  <si>
    <t>МО "Аргуновское"</t>
  </si>
  <si>
    <t>МО "Вельское"</t>
  </si>
  <si>
    <t>МО "Муравьевское"</t>
  </si>
  <si>
    <t>МО "Благовещенское"</t>
  </si>
  <si>
    <t>МО "Липовское"</t>
  </si>
  <si>
    <t>МО "Низовское"</t>
  </si>
  <si>
    <t>МО "Пакшеньгское"</t>
  </si>
  <si>
    <t>МО "Пежемское"</t>
  </si>
  <si>
    <t>МО "Солгинское"</t>
  </si>
  <si>
    <t>МО "Судромское"</t>
  </si>
  <si>
    <t>МО "Лисестровское" (д. Большая Корзиха, Волохница, Любовское, Окулово, Семеново, Часовенское и п. Ширшинский)</t>
  </si>
  <si>
    <t>МО "Лисестровское" (п. Ширшинский)</t>
  </si>
  <si>
    <t>МО "Коневское"</t>
  </si>
  <si>
    <t>МО "Емецкое"</t>
  </si>
  <si>
    <t>МО "Березниковское"</t>
  </si>
  <si>
    <t>МО "Борецкое"</t>
  </si>
  <si>
    <t>МО "Шенкурский муниципальный район"</t>
  </si>
  <si>
    <t>МО "Федорогорское"</t>
  </si>
  <si>
    <t>МО "Шенкурское"</t>
  </si>
  <si>
    <t>МО "Пуксоозерское"</t>
  </si>
  <si>
    <t>МО "Приводинское" (д. Курцево, д. Куимиха, д. Медведка)</t>
  </si>
  <si>
    <t>МО "Заостровское"</t>
  </si>
  <si>
    <t>МО "Лисестровское" (поселок Васьково)</t>
  </si>
  <si>
    <t>МО "Боброво-Лявленское" (деревня Емельяновская )</t>
  </si>
  <si>
    <t>МО "Боброво-Лявленское" (поселок Боброво)</t>
  </si>
  <si>
    <t>МО "Боброво-Лявленское" (д. Хорьково, д. Новинки)</t>
  </si>
  <si>
    <t>МО "Онежское"</t>
  </si>
  <si>
    <t>МО "Белогорское"</t>
  </si>
  <si>
    <t>МО "Катунинское"</t>
  </si>
  <si>
    <t>МО "Катунинское" (Поселок Беломорье)</t>
  </si>
  <si>
    <t>МО "Приморское" (Деревня Рикасиха)</t>
  </si>
  <si>
    <t>(Д) Северный территориальный округ МО "Город Архангельск"</t>
  </si>
  <si>
    <t>МО "Талажское" (деревня Повракульская)</t>
  </si>
  <si>
    <t>МО "Светлозерское"</t>
  </si>
  <si>
    <t>МО "Островное" (дер. Пустошь)</t>
  </si>
  <si>
    <t>МО "Островное" (дер. Ластола)</t>
  </si>
  <si>
    <t>МО "Островное" (с. Вознесенье и дер. Кяростров)</t>
  </si>
  <si>
    <t>МО "Кушкопальское"</t>
  </si>
  <si>
    <t>МО "Лавельское"</t>
  </si>
  <si>
    <t>МО "Приморское" (Поселок Лайский Док)</t>
  </si>
  <si>
    <t>МО "Федовское"</t>
  </si>
  <si>
    <t>МО "Киземское"</t>
  </si>
  <si>
    <t>МО "Уемское" ((В) Военный городок №130)</t>
  </si>
  <si>
    <t>МО "Уемское" (кроме Военного городка)</t>
  </si>
  <si>
    <t>МО "Шангальское"</t>
  </si>
  <si>
    <t>МО "Пинежское" (пос. Тайга)</t>
  </si>
  <si>
    <t>МО "Пинежское" ((кроме поселка Тайга))</t>
  </si>
  <si>
    <t>МО "Савинское"</t>
  </si>
  <si>
    <t>МО "Березницкое"</t>
  </si>
  <si>
    <t>МО "Бестужевское"</t>
  </si>
  <si>
    <t>МО "Малодорское"</t>
  </si>
  <si>
    <t>МО "Ростовско-Минское"</t>
  </si>
  <si>
    <t>МО "Плосское"</t>
  </si>
  <si>
    <t>МО "Строевское"</t>
  </si>
  <si>
    <t>МО "Октябрьское"</t>
  </si>
  <si>
    <t>МО "Кенозерское"</t>
  </si>
  <si>
    <t>МО "Оксовское"</t>
  </si>
  <si>
    <t>МО "Ярнемское"</t>
  </si>
  <si>
    <t>АО "ГУ ЖКХ"</t>
  </si>
  <si>
    <t>МУП "Водоканал"</t>
  </si>
  <si>
    <t>АО "Архангельская областная энергетическая компания"</t>
  </si>
  <si>
    <t>ООО "БиоРесурс"</t>
  </si>
  <si>
    <t>ООО "Водоканал Кулой"</t>
  </si>
  <si>
    <t>ООО "ЖКХ Кокшеньга"</t>
  </si>
  <si>
    <t>МУП "Хозьминское"</t>
  </si>
  <si>
    <t>ООО "МПМК"</t>
  </si>
  <si>
    <t>ООО "Павловск ЖКХ"</t>
  </si>
  <si>
    <t>ООО "Управляющая компания "Сервис"</t>
  </si>
  <si>
    <t>ООО "Каргопольский водоканал"</t>
  </si>
  <si>
    <t>МУП "Ерцевские теплосети"</t>
  </si>
  <si>
    <t>МУП "Жилищно-коммунальная служба" администрации МО "Климовское"</t>
  </si>
  <si>
    <t>МУП ЖКХ "Волошка"</t>
  </si>
  <si>
    <t>МУП "ТеплоСервис" Администрации МО "Подюжское"</t>
  </si>
  <si>
    <t>ООО "Водоснаб"</t>
  </si>
  <si>
    <t>МП "Горводоканал"</t>
  </si>
  <si>
    <t>ОАО "РЖД" (Сольвычегодский участок)</t>
  </si>
  <si>
    <t>ООО "Удима"</t>
  </si>
  <si>
    <t>МУП "Алексеевское"</t>
  </si>
  <si>
    <t>ЛПУ "Санаторий "Солониха"</t>
  </si>
  <si>
    <t>МП "Телеговское ЖКХ" МО "Телеговское"</t>
  </si>
  <si>
    <t>Северный филиал ООО "Газпром энерго"</t>
  </si>
  <si>
    <t>МУП Козьминское МУПП ЖКХ</t>
  </si>
  <si>
    <t>ООО "Тепло"</t>
  </si>
  <si>
    <t>МП МО «Котлас» «Объединение котельных и тепловых сетей»</t>
  </si>
  <si>
    <t>МП "Производственное управление ЖКХ пос. Вычегодский"</t>
  </si>
  <si>
    <t>МУП "Водоочистка"</t>
  </si>
  <si>
    <t>МУП "Жилкомсервис" администрации МО "Коношское"</t>
  </si>
  <si>
    <t>МУП "Жилье"</t>
  </si>
  <si>
    <t>МУП "Коношское благоустройство"</t>
  </si>
  <si>
    <t>МУП "Лойгинское"</t>
  </si>
  <si>
    <t>МУП "Плесецк-Ресурс"</t>
  </si>
  <si>
    <t>МУП "Строитель"</t>
  </si>
  <si>
    <t>МУП "Холмогорский ВОДОКАНАЛ"</t>
  </si>
  <si>
    <t>МУП "ШЛИТ" МО "Шалакушское"</t>
  </si>
  <si>
    <t>МП "Водоканал"</t>
  </si>
  <si>
    <t>ООО "Водоканал"</t>
  </si>
  <si>
    <t>ООО  "Родник"</t>
  </si>
  <si>
    <t>МУП "Нименьгское коммунальное хозяйство"</t>
  </si>
  <si>
    <t>ООО "Аквапрофиль"</t>
  </si>
  <si>
    <t>ООО "ВВП"</t>
  </si>
  <si>
    <t>ООО "Водные ресурсы Севера"</t>
  </si>
  <si>
    <t>ООО "Водоканал" город Вельск</t>
  </si>
  <si>
    <t>ООО "Водоканал 15"</t>
  </si>
  <si>
    <t>ООО "Водоресурс"  МО "Вельский муниципальный район"</t>
  </si>
  <si>
    <t>ООО "ВоСток"</t>
  </si>
  <si>
    <t>ООО "Газпром теплоэнерго Плесецк"</t>
  </si>
  <si>
    <t>ООО "Двина" (Холмогорский район)</t>
  </si>
  <si>
    <t>ООО "Жилкомсервис"</t>
  </si>
  <si>
    <t>ООО "Жилфонд"</t>
  </si>
  <si>
    <t>ООО "Искра"</t>
  </si>
  <si>
    <t>ООО "ИСТОК"</t>
  </si>
  <si>
    <t>ООО "Комфорт" (Котл. р.)</t>
  </si>
  <si>
    <t>ООО "МАРАЙС"</t>
  </si>
  <si>
    <t>ООО "Онега-Водоканал"</t>
  </si>
  <si>
    <t>ООО "Пинега"</t>
  </si>
  <si>
    <t>ООО "Ремэнерго"</t>
  </si>
  <si>
    <t>ООО "Ремэнерго2"</t>
  </si>
  <si>
    <t>ООО "Роса"</t>
  </si>
  <si>
    <t>ООО "РЭП "Северный округ"</t>
  </si>
  <si>
    <t>ООО "Светлый дом"</t>
  </si>
  <si>
    <t>ООО "Север"</t>
  </si>
  <si>
    <t>ООО "Северная Двина"</t>
  </si>
  <si>
    <t>ООО "Северный край"</t>
  </si>
  <si>
    <t>ООО "Северо-западная консалтинговая компания"</t>
  </si>
  <si>
    <t>ООО "Теплосервис"</t>
  </si>
  <si>
    <t>ООО "ТеплоСнаб" (Устьянский район)</t>
  </si>
  <si>
    <t>ООО "Теплоэнерго"</t>
  </si>
  <si>
    <t>ООО "Управляющая жилищная компания"</t>
  </si>
  <si>
    <t>ООО "Шангальский ЖКС"</t>
  </si>
  <si>
    <t>МП "Пинежское предприятие жилищно-коммунального хозяйства" МО "Пинежское"</t>
  </si>
  <si>
    <t>ООО "Обком"</t>
  </si>
  <si>
    <t>ООО "Аква Ланд"</t>
  </si>
  <si>
    <t>УЧРЕЖДЕНИЕ "БАЗОВЫЙ САНАТОРИЙ "БЕЛОМОРЬЕ"</t>
  </si>
  <si>
    <t>ООО "ЖКХ-Сервис"</t>
  </si>
  <si>
    <t>ООО "КомСервис"</t>
  </si>
  <si>
    <t>ОАО "РЖД" (Исакогорский участок)</t>
  </si>
  <si>
    <t>ООО "Савинскжилсервис"</t>
  </si>
  <si>
    <t>АО "ЦС "Звездочка"</t>
  </si>
  <si>
    <t>ООО "Березник"</t>
  </si>
  <si>
    <t>МУП "Бестужевское"</t>
  </si>
  <si>
    <t>ООО "Жилищно-коммунальное хозяйство Малодоры"</t>
  </si>
  <si>
    <t>ООО "Жилищно - коммунальное хозяйство "Ростово"</t>
  </si>
  <si>
    <t>МУП "Плосское"</t>
  </si>
  <si>
    <t>МУП "Строевское"</t>
  </si>
  <si>
    <t>ООО "Устьянская теплоэнергетическая компания"</t>
  </si>
  <si>
    <t>ООО "Шангальский жилкомсервис"</t>
  </si>
  <si>
    <t>ООО "Уют-2"</t>
  </si>
  <si>
    <t>ООО "РЭП "Правобережье""</t>
  </si>
  <si>
    <t>ООО "Приморская управляющая компания"</t>
  </si>
  <si>
    <t>МУП "Дмитриевское"</t>
  </si>
  <si>
    <t>ПЛАНОВЫЙ РАСЧЕТ</t>
  </si>
  <si>
    <t>потребности в средствах субсидии на возмещение недополученных доходов, возникающих в результате</t>
  </si>
  <si>
    <t>государственного регулирования тарифов на холодную воду и водоотведение для населения и потребителей, приравненных к населению</t>
  </si>
  <si>
    <t>за 2016 год</t>
  </si>
  <si>
    <t>январь-октябрь 2016 года (факт),
куб.м.</t>
  </si>
  <si>
    <t>за ноябрь 2016 года (план),
куб.м.</t>
  </si>
  <si>
    <t>январь-ноябрь  2016 года (план),
куб.м.</t>
  </si>
  <si>
    <t>за ноябрь  2016 года,
руб.</t>
  </si>
  <si>
    <t>за январь-октябрь 2016 года и кредиторская задолженность на 01.01,
руб.</t>
  </si>
  <si>
    <t>за январь-ноябрь 2016 года и кредиторская задолженность на 01.01,
руб.</t>
  </si>
  <si>
    <t>за январь-ноябрь 2016 года  
(без КЗ),
руб.</t>
  </si>
  <si>
    <t xml:space="preserve">                    Приложение № 10</t>
  </si>
  <si>
    <t xml:space="preserve">                    к пояснительной записке</t>
  </si>
</sst>
</file>

<file path=xl/styles.xml><?xml version="1.0" encoding="utf-8"?>
<styleSheet xmlns="http://schemas.openxmlformats.org/spreadsheetml/2006/main">
  <numFmts count="4">
    <numFmt numFmtId="164" formatCode="_(* #,##0.00_);_(* \(\ #,##0.00\ \);_(* &quot;-&quot;??_);_(\ @_ \)"/>
    <numFmt numFmtId="165" formatCode="#,##0.00_ ;\-#,##0.00\ "/>
    <numFmt numFmtId="166" formatCode="#,##0.000_ ;\-#,##0.000\ "/>
    <numFmt numFmtId="167" formatCode="#,##0.0000_ ;\-#,##0.0000\ "/>
  </numFmts>
  <fonts count="44">
    <font>
      <sz val="10"/>
      <name val="Tahoma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b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u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color rgb="FFFF0000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0" fontId="2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2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3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3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35" fillId="21" borderId="7" applyNumberFormat="0" applyAlignment="0" applyProtection="0"/>
    <xf numFmtId="0" fontId="15" fillId="21" borderId="7" applyNumberFormat="0" applyAlignment="0" applyProtection="0"/>
    <xf numFmtId="0" fontId="15" fillId="21" borderId="7" applyNumberFormat="0" applyAlignment="0" applyProtection="0"/>
    <xf numFmtId="0" fontId="15" fillId="21" borderId="7" applyNumberFormat="0" applyAlignment="0" applyProtection="0"/>
    <xf numFmtId="0" fontId="15" fillId="21" borderId="7" applyNumberFormat="0" applyAlignment="0" applyProtection="0"/>
    <xf numFmtId="0" fontId="3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4" fillId="0" borderId="0"/>
    <xf numFmtId="0" fontId="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4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166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right" vertical="center" wrapText="1" shrinkToFit="1"/>
    </xf>
    <xf numFmtId="165" fontId="5" fillId="0" borderId="10" xfId="0" applyNumberFormat="1" applyFont="1" applyFill="1" applyBorder="1" applyAlignment="1">
      <alignment horizontal="center" vertical="center" wrapText="1" shrinkToFit="1"/>
    </xf>
    <xf numFmtId="166" fontId="5" fillId="0" borderId="10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left" vertical="center" wrapText="1" shrinkToFit="1"/>
    </xf>
    <xf numFmtId="165" fontId="2" fillId="0" borderId="10" xfId="0" applyNumberFormat="1" applyFont="1" applyFill="1" applyBorder="1" applyAlignment="1">
      <alignment horizontal="center" vertical="center" wrapText="1" shrinkToFit="1"/>
    </xf>
    <xf numFmtId="166" fontId="2" fillId="0" borderId="10" xfId="0" applyNumberFormat="1" applyFont="1" applyFill="1" applyBorder="1" applyAlignment="1">
      <alignment horizontal="center" vertical="center" wrapText="1" shrinkToFit="1"/>
    </xf>
    <xf numFmtId="0" fontId="3" fillId="0" borderId="0" xfId="177" applyFill="1"/>
    <xf numFmtId="164" fontId="0" fillId="0" borderId="0" xfId="236" applyFont="1" applyFill="1"/>
    <xf numFmtId="165" fontId="2" fillId="0" borderId="16" xfId="0" applyNumberFormat="1" applyFont="1" applyFill="1" applyBorder="1" applyAlignment="1">
      <alignment horizontal="center" vertical="center" wrapText="1" shrinkToFit="1"/>
    </xf>
    <xf numFmtId="0" fontId="23" fillId="0" borderId="0" xfId="205" applyFill="1"/>
    <xf numFmtId="167" fontId="5" fillId="0" borderId="10" xfId="0" applyNumberFormat="1" applyFont="1" applyFill="1" applyBorder="1" applyAlignment="1">
      <alignment horizontal="center" vertical="center" wrapText="1" shrinkToFit="1"/>
    </xf>
    <xf numFmtId="165" fontId="0" fillId="0" borderId="0" xfId="0" applyNumberFormat="1" applyFill="1" applyAlignment="1">
      <alignment horizontal="center" vertical="center" wrapText="1"/>
    </xf>
    <xf numFmtId="165" fontId="0" fillId="0" borderId="0" xfId="0" applyNumberFormat="1" applyFill="1"/>
    <xf numFmtId="0" fontId="5" fillId="0" borderId="15" xfId="0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/>
    </xf>
    <xf numFmtId="0" fontId="5" fillId="0" borderId="10" xfId="181" applyFont="1" applyFill="1" applyBorder="1" applyAlignment="1">
      <alignment vertical="center" wrapText="1"/>
    </xf>
    <xf numFmtId="0" fontId="5" fillId="0" borderId="10" xfId="178" applyFont="1" applyFill="1" applyBorder="1" applyAlignment="1">
      <alignment horizontal="center" vertical="center" wrapText="1"/>
    </xf>
    <xf numFmtId="165" fontId="43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0" xfId="205" applyFont="1" applyFill="1" applyBorder="1" applyAlignment="1">
      <alignment horizontal="center" vertical="center"/>
    </xf>
    <xf numFmtId="0" fontId="5" fillId="0" borderId="15" xfId="178" applyFont="1" applyFill="1" applyBorder="1" applyAlignment="1">
      <alignment horizontal="center" vertical="center" wrapText="1"/>
    </xf>
    <xf numFmtId="0" fontId="5" fillId="0" borderId="16" xfId="178" applyFont="1" applyFill="1" applyBorder="1" applyAlignment="1">
      <alignment horizontal="center" vertical="center" wrapText="1"/>
    </xf>
    <xf numFmtId="0" fontId="5" fillId="0" borderId="10" xfId="178" applyFont="1" applyFill="1" applyBorder="1" applyAlignment="1">
      <alignment horizontal="center" vertical="center" wrapText="1"/>
    </xf>
    <xf numFmtId="0" fontId="25" fillId="0" borderId="0" xfId="205" applyFont="1" applyFill="1" applyBorder="1" applyAlignment="1">
      <alignment horizontal="center" vertical="center"/>
    </xf>
    <xf numFmtId="0" fontId="3" fillId="0" borderId="11" xfId="205" applyFont="1" applyFill="1" applyBorder="1" applyAlignment="1">
      <alignment horizontal="left" vertical="center"/>
    </xf>
    <xf numFmtId="0" fontId="23" fillId="0" borderId="11" xfId="205" applyFill="1" applyBorder="1" applyAlignment="1">
      <alignment horizontal="left" vertical="center"/>
    </xf>
    <xf numFmtId="0" fontId="23" fillId="0" borderId="0" xfId="205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right" vertical="center" wrapText="1"/>
    </xf>
    <xf numFmtId="49" fontId="5" fillId="0" borderId="13" xfId="0" applyNumberFormat="1" applyFont="1" applyFill="1" applyBorder="1" applyAlignment="1">
      <alignment horizontal="right" vertical="center" wrapText="1"/>
    </xf>
    <xf numFmtId="49" fontId="5" fillId="0" borderId="14" xfId="0" applyNumberFormat="1" applyFont="1" applyFill="1" applyBorder="1" applyAlignment="1">
      <alignment horizontal="right" vertical="center" wrapText="1"/>
    </xf>
  </cellXfs>
  <cellStyles count="242">
    <cellStyle name="20% - Акцент1" xfId="1" builtinId="30" customBuiltin="1"/>
    <cellStyle name="20% - Акцент1 2" xfId="2"/>
    <cellStyle name="20% - Акцент1 2 2" xfId="3"/>
    <cellStyle name="20% - Акцент1 3" xfId="4"/>
    <cellStyle name="20% - Акцент1 3 2" xfId="5"/>
    <cellStyle name="20% - Акцент2" xfId="6" builtinId="34" customBuiltin="1"/>
    <cellStyle name="20% - Акцент2 2" xfId="7"/>
    <cellStyle name="20% - Акцент2 2 2" xfId="8"/>
    <cellStyle name="20% - Акцент2 3" xfId="9"/>
    <cellStyle name="20% - Акцент2 3 2" xfId="10"/>
    <cellStyle name="20% - Акцент3" xfId="11" builtinId="38" customBuiltin="1"/>
    <cellStyle name="20% - Акцент3 2" xfId="12"/>
    <cellStyle name="20% - Акцент3 2 2" xfId="13"/>
    <cellStyle name="20% - Акцент3 3" xfId="14"/>
    <cellStyle name="20% - Акцент3 3 2" xfId="15"/>
    <cellStyle name="20% - Акцент4" xfId="16" builtinId="42" customBuiltin="1"/>
    <cellStyle name="20% - Акцент4 2" xfId="17"/>
    <cellStyle name="20% - Акцент4 2 2" xfId="18"/>
    <cellStyle name="20% - Акцент4 3" xfId="19"/>
    <cellStyle name="20% - Акцент4 3 2" xfId="20"/>
    <cellStyle name="20% - Акцент5" xfId="21" builtinId="46" customBuiltin="1"/>
    <cellStyle name="20% - Акцент5 2" xfId="22"/>
    <cellStyle name="20% - Акцент5 2 2" xfId="23"/>
    <cellStyle name="20% - Акцент5 3" xfId="24"/>
    <cellStyle name="20% - Акцент5 3 2" xfId="25"/>
    <cellStyle name="20% - Акцент6" xfId="26" builtinId="50" customBuiltin="1"/>
    <cellStyle name="20% - Акцент6 2" xfId="27"/>
    <cellStyle name="20% - Акцент6 2 2" xfId="28"/>
    <cellStyle name="20% - Акцент6 3" xfId="29"/>
    <cellStyle name="20% - Акцент6 3 2" xfId="30"/>
    <cellStyle name="40% - Акцент1" xfId="31" builtinId="31" customBuiltin="1"/>
    <cellStyle name="40% - Акцент1 2" xfId="32"/>
    <cellStyle name="40% - Акцент1 2 2" xfId="33"/>
    <cellStyle name="40% - Акцент1 3" xfId="34"/>
    <cellStyle name="40% - Акцент1 3 2" xfId="35"/>
    <cellStyle name="40% - Акцент2" xfId="36" builtinId="35" customBuiltin="1"/>
    <cellStyle name="40% - Акцент2 2" xfId="37"/>
    <cellStyle name="40% - Акцент2 2 2" xfId="38"/>
    <cellStyle name="40% - Акцент2 3" xfId="39"/>
    <cellStyle name="40% - Акцент2 3 2" xfId="40"/>
    <cellStyle name="40% - Акцент3" xfId="41" builtinId="39" customBuiltin="1"/>
    <cellStyle name="40% - Акцент3 2" xfId="42"/>
    <cellStyle name="40% - Акцент3 2 2" xfId="43"/>
    <cellStyle name="40% - Акцент3 3" xfId="44"/>
    <cellStyle name="40% - Акцент3 3 2" xfId="45"/>
    <cellStyle name="40% - Акцент4" xfId="46" builtinId="43" customBuiltin="1"/>
    <cellStyle name="40% - Акцент4 2" xfId="47"/>
    <cellStyle name="40% - Акцент4 2 2" xfId="48"/>
    <cellStyle name="40% - Акцент4 3" xfId="49"/>
    <cellStyle name="40% - Акцент4 3 2" xfId="50"/>
    <cellStyle name="40% - Акцент5" xfId="51" builtinId="47" customBuiltin="1"/>
    <cellStyle name="40% - Акцент5 2" xfId="52"/>
    <cellStyle name="40% - Акцент5 2 2" xfId="53"/>
    <cellStyle name="40% - Акцент5 3" xfId="54"/>
    <cellStyle name="40% - Акцент5 3 2" xfId="55"/>
    <cellStyle name="40% - Акцент6" xfId="56" builtinId="51" customBuiltin="1"/>
    <cellStyle name="40% - Акцент6 2" xfId="57"/>
    <cellStyle name="40% - Акцент6 2 2" xfId="58"/>
    <cellStyle name="40% - Акцент6 3" xfId="59"/>
    <cellStyle name="40% - Акцент6 3 2" xfId="60"/>
    <cellStyle name="60% - Акцент1" xfId="61" builtinId="32" customBuiltin="1"/>
    <cellStyle name="60% - Акцент1 2" xfId="62"/>
    <cellStyle name="60% - Акцент1 2 2" xfId="63"/>
    <cellStyle name="60% - Акцент1 3" xfId="64"/>
    <cellStyle name="60% - Акцент1 3 2" xfId="65"/>
    <cellStyle name="60% - Акцент2" xfId="66" builtinId="36" customBuiltin="1"/>
    <cellStyle name="60% - Акцент2 2" xfId="67"/>
    <cellStyle name="60% - Акцент2 2 2" xfId="68"/>
    <cellStyle name="60% - Акцент2 3" xfId="69"/>
    <cellStyle name="60% - Акцент2 3 2" xfId="70"/>
    <cellStyle name="60% - Акцент3" xfId="71" builtinId="40" customBuiltin="1"/>
    <cellStyle name="60% - Акцент3 2" xfId="72"/>
    <cellStyle name="60% - Акцент3 2 2" xfId="73"/>
    <cellStyle name="60% - Акцент3 3" xfId="74"/>
    <cellStyle name="60% - Акцент3 3 2" xfId="75"/>
    <cellStyle name="60% - Акцент4" xfId="76" builtinId="44" customBuiltin="1"/>
    <cellStyle name="60% - Акцент4 2" xfId="77"/>
    <cellStyle name="60% - Акцент4 2 2" xfId="78"/>
    <cellStyle name="60% - Акцент4 3" xfId="79"/>
    <cellStyle name="60% - Акцент4 3 2" xfId="80"/>
    <cellStyle name="60% - Акцент5" xfId="81" builtinId="48" customBuiltin="1"/>
    <cellStyle name="60% - Акцент5 2" xfId="82"/>
    <cellStyle name="60% - Акцент5 2 2" xfId="83"/>
    <cellStyle name="60% - Акцент5 3" xfId="84"/>
    <cellStyle name="60% - Акцент5 3 2" xfId="85"/>
    <cellStyle name="60% - Акцент6" xfId="86" builtinId="52" customBuiltin="1"/>
    <cellStyle name="60% - Акцент6 2" xfId="87"/>
    <cellStyle name="60% - Акцент6 2 2" xfId="88"/>
    <cellStyle name="60% - Акцент6 3" xfId="89"/>
    <cellStyle name="60% - Акцент6 3 2" xfId="90"/>
    <cellStyle name="Акцент1" xfId="91" builtinId="29" customBuiltin="1"/>
    <cellStyle name="Акцент1 2" xfId="92"/>
    <cellStyle name="Акцент1 2 2" xfId="93"/>
    <cellStyle name="Акцент1 3" xfId="94"/>
    <cellStyle name="Акцент1 3 2" xfId="95"/>
    <cellStyle name="Акцент2" xfId="96" builtinId="33" customBuiltin="1"/>
    <cellStyle name="Акцент2 2" xfId="97"/>
    <cellStyle name="Акцент2 2 2" xfId="98"/>
    <cellStyle name="Акцент2 3" xfId="99"/>
    <cellStyle name="Акцент2 3 2" xfId="100"/>
    <cellStyle name="Акцент3" xfId="101" builtinId="37" customBuiltin="1"/>
    <cellStyle name="Акцент3 2" xfId="102"/>
    <cellStyle name="Акцент3 2 2" xfId="103"/>
    <cellStyle name="Акцент3 3" xfId="104"/>
    <cellStyle name="Акцент3 3 2" xfId="105"/>
    <cellStyle name="Акцент4" xfId="106" builtinId="41" customBuiltin="1"/>
    <cellStyle name="Акцент4 2" xfId="107"/>
    <cellStyle name="Акцент4 2 2" xfId="108"/>
    <cellStyle name="Акцент4 3" xfId="109"/>
    <cellStyle name="Акцент4 3 2" xfId="110"/>
    <cellStyle name="Акцент5" xfId="111" builtinId="45" customBuiltin="1"/>
    <cellStyle name="Акцент5 2" xfId="112"/>
    <cellStyle name="Акцент5 2 2" xfId="113"/>
    <cellStyle name="Акцент5 3" xfId="114"/>
    <cellStyle name="Акцент5 3 2" xfId="115"/>
    <cellStyle name="Акцент6" xfId="116" builtinId="49" customBuiltin="1"/>
    <cellStyle name="Акцент6 2" xfId="117"/>
    <cellStyle name="Акцент6 2 2" xfId="118"/>
    <cellStyle name="Акцент6 3" xfId="119"/>
    <cellStyle name="Акцент6 3 2" xfId="120"/>
    <cellStyle name="Ввод " xfId="121" builtinId="20" customBuiltin="1"/>
    <cellStyle name="Ввод  2" xfId="122"/>
    <cellStyle name="Ввод  2 2" xfId="123"/>
    <cellStyle name="Ввод  3" xfId="124"/>
    <cellStyle name="Ввод  3 2" xfId="125"/>
    <cellStyle name="Вывод" xfId="126" builtinId="21" customBuiltin="1"/>
    <cellStyle name="Вывод 2" xfId="127"/>
    <cellStyle name="Вывод 2 2" xfId="128"/>
    <cellStyle name="Вывод 3" xfId="129"/>
    <cellStyle name="Вывод 3 2" xfId="130"/>
    <cellStyle name="Вычисление" xfId="131" builtinId="22" customBuiltin="1"/>
    <cellStyle name="Вычисление 2" xfId="132"/>
    <cellStyle name="Вычисление 2 2" xfId="133"/>
    <cellStyle name="Вычисление 3" xfId="134"/>
    <cellStyle name="Вычисление 3 2" xfId="135"/>
    <cellStyle name="Заголовок 1" xfId="136" builtinId="16" customBuiltin="1"/>
    <cellStyle name="Заголовок 1 2" xfId="137"/>
    <cellStyle name="Заголовок 1 2 2" xfId="138"/>
    <cellStyle name="Заголовок 1 3" xfId="139"/>
    <cellStyle name="Заголовок 1 3 2" xfId="140"/>
    <cellStyle name="Заголовок 2" xfId="141" builtinId="17" customBuiltin="1"/>
    <cellStyle name="Заголовок 2 2" xfId="142"/>
    <cellStyle name="Заголовок 2 2 2" xfId="143"/>
    <cellStyle name="Заголовок 2 3" xfId="144"/>
    <cellStyle name="Заголовок 2 3 2" xfId="145"/>
    <cellStyle name="Заголовок 3" xfId="146" builtinId="18" customBuiltin="1"/>
    <cellStyle name="Заголовок 3 2" xfId="147"/>
    <cellStyle name="Заголовок 3 2 2" xfId="148"/>
    <cellStyle name="Заголовок 3 3" xfId="149"/>
    <cellStyle name="Заголовок 3 3 2" xfId="150"/>
    <cellStyle name="Заголовок 4" xfId="151" builtinId="19" customBuiltin="1"/>
    <cellStyle name="Заголовок 4 2" xfId="152"/>
    <cellStyle name="Заголовок 4 2 2" xfId="153"/>
    <cellStyle name="Заголовок 4 3" xfId="154"/>
    <cellStyle name="Заголовок 4 3 2" xfId="155"/>
    <cellStyle name="Итог" xfId="156" builtinId="25" customBuiltin="1"/>
    <cellStyle name="Итог 2" xfId="157"/>
    <cellStyle name="Итог 2 2" xfId="158"/>
    <cellStyle name="Итог 3" xfId="159"/>
    <cellStyle name="Итог 3 2" xfId="160"/>
    <cellStyle name="Контрольная ячейка" xfId="161" builtinId="23" customBuiltin="1"/>
    <cellStyle name="Контрольная ячейка 2" xfId="162"/>
    <cellStyle name="Контрольная ячейка 2 2" xfId="163"/>
    <cellStyle name="Контрольная ячейка 3" xfId="164"/>
    <cellStyle name="Контрольная ячейка 3 2" xfId="165"/>
    <cellStyle name="Название" xfId="166" builtinId="15" customBuiltin="1"/>
    <cellStyle name="Название 2" xfId="167"/>
    <cellStyle name="Название 2 2" xfId="168"/>
    <cellStyle name="Название 3" xfId="169"/>
    <cellStyle name="Название 3 2" xfId="170"/>
    <cellStyle name="Нейтральный" xfId="171" builtinId="28" customBuiltin="1"/>
    <cellStyle name="Нейтральный 2" xfId="172"/>
    <cellStyle name="Нейтральный 2 2" xfId="173"/>
    <cellStyle name="Нейтральный 3" xfId="174"/>
    <cellStyle name="Нейтральный 3 2" xfId="175"/>
    <cellStyle name="Обычный" xfId="0" builtinId="0"/>
    <cellStyle name="Обычный 10" xfId="176"/>
    <cellStyle name="Обычный 10 2" xfId="177"/>
    <cellStyle name="Обычный 2" xfId="178"/>
    <cellStyle name="Обычный 2 2" xfId="179"/>
    <cellStyle name="Обычный 2 3" xfId="180"/>
    <cellStyle name="Обычный 2 4" xfId="181"/>
    <cellStyle name="Обычный 2 5" xfId="182"/>
    <cellStyle name="Обычный 3" xfId="183"/>
    <cellStyle name="Обычный 3 2" xfId="184"/>
    <cellStyle name="Обычный 3 3" xfId="185"/>
    <cellStyle name="Обычный 3 4" xfId="186"/>
    <cellStyle name="Обычный 3 5" xfId="187"/>
    <cellStyle name="Обычный 3 6" xfId="188"/>
    <cellStyle name="Обычный 3 7" xfId="189"/>
    <cellStyle name="Обычный 4" xfId="190"/>
    <cellStyle name="Обычный 4 2" xfId="191"/>
    <cellStyle name="Обычный 4 3" xfId="192"/>
    <cellStyle name="Обычный 4 4" xfId="193"/>
    <cellStyle name="Обычный 4 5" xfId="194"/>
    <cellStyle name="Обычный 4 6" xfId="195"/>
    <cellStyle name="Обычный 4 6 2" xfId="196"/>
    <cellStyle name="Обычный 4 7" xfId="197"/>
    <cellStyle name="Обычный 4 7 2" xfId="198"/>
    <cellStyle name="Обычный 4 8" xfId="199"/>
    <cellStyle name="Обычный 4 8 2" xfId="200"/>
    <cellStyle name="Обычный 4 9" xfId="201"/>
    <cellStyle name="Обычный 4 9 2" xfId="202"/>
    <cellStyle name="Обычный 5" xfId="203"/>
    <cellStyle name="Обычный 6" xfId="204"/>
    <cellStyle name="Обычный 7" xfId="205"/>
    <cellStyle name="Обычный 7 2" xfId="206"/>
    <cellStyle name="Обычный 8" xfId="207"/>
    <cellStyle name="Обычный 8 2" xfId="208"/>
    <cellStyle name="Обычный 9" xfId="209"/>
    <cellStyle name="Обычный 9 2" xfId="210"/>
    <cellStyle name="Плохой" xfId="211" builtinId="27" customBuiltin="1"/>
    <cellStyle name="Плохой 2" xfId="212"/>
    <cellStyle name="Плохой 2 2" xfId="213"/>
    <cellStyle name="Плохой 3" xfId="214"/>
    <cellStyle name="Плохой 3 2" xfId="215"/>
    <cellStyle name="Пояснение" xfId="216" builtinId="53" customBuiltin="1"/>
    <cellStyle name="Пояснение 2" xfId="217"/>
    <cellStyle name="Пояснение 2 2" xfId="218"/>
    <cellStyle name="Пояснение 3" xfId="219"/>
    <cellStyle name="Пояснение 3 2" xfId="220"/>
    <cellStyle name="Примечание" xfId="221" builtinId="10" customBuiltin="1"/>
    <cellStyle name="Примечание 2" xfId="222"/>
    <cellStyle name="Примечание 2 2" xfId="223"/>
    <cellStyle name="Примечание 3" xfId="224"/>
    <cellStyle name="Примечание 3 2" xfId="225"/>
    <cellStyle name="Связанная ячейка" xfId="226" builtinId="24" customBuiltin="1"/>
    <cellStyle name="Связанная ячейка 2" xfId="227"/>
    <cellStyle name="Связанная ячейка 2 2" xfId="228"/>
    <cellStyle name="Связанная ячейка 3" xfId="229"/>
    <cellStyle name="Связанная ячейка 3 2" xfId="230"/>
    <cellStyle name="Текст предупреждения" xfId="231" builtinId="11" customBuiltin="1"/>
    <cellStyle name="Текст предупреждения 2" xfId="232"/>
    <cellStyle name="Текст предупреждения 2 2" xfId="233"/>
    <cellStyle name="Текст предупреждения 3" xfId="234"/>
    <cellStyle name="Текст предупреждения 3 2" xfId="235"/>
    <cellStyle name="Финансовый" xfId="236" builtinId="3"/>
    <cellStyle name="Хороший" xfId="237" builtinId="26" customBuiltin="1"/>
    <cellStyle name="Хороший 2" xfId="238"/>
    <cellStyle name="Хороший 2 2" xfId="239"/>
    <cellStyle name="Хороший 3" xfId="240"/>
    <cellStyle name="Хороший 3 2" xfId="2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14"/>
  <sheetViews>
    <sheetView tabSelected="1" view="pageBreakPreview" topLeftCell="B1" zoomScale="85" zoomScaleNormal="100" zoomScaleSheetLayoutView="85" workbookViewId="0">
      <pane ySplit="10" topLeftCell="A11" activePane="bottomLeft" state="frozen"/>
      <selection pane="bottomLeft" activeCell="L8" sqref="L8:P8"/>
    </sheetView>
  </sheetViews>
  <sheetFormatPr defaultColWidth="9.140625" defaultRowHeight="12.75"/>
  <cols>
    <col min="1" max="1" width="14.85546875" style="1" hidden="1" customWidth="1"/>
    <col min="2" max="3" width="33" style="1" customWidth="1"/>
    <col min="4" max="4" width="19.42578125" style="1" customWidth="1"/>
    <col min="5" max="5" width="19.140625" style="1" customWidth="1"/>
    <col min="6" max="7" width="16.85546875" style="1" customWidth="1"/>
    <col min="8" max="8" width="17.85546875" style="1" customWidth="1"/>
    <col min="9" max="13" width="16.85546875" style="1" customWidth="1"/>
    <col min="14" max="15" width="16.85546875" style="1" hidden="1" customWidth="1"/>
    <col min="16" max="16" width="16" style="1" bestFit="1" customWidth="1"/>
    <col min="17" max="17" width="14.42578125" style="1" bestFit="1" customWidth="1"/>
    <col min="18" max="16384" width="9.140625" style="1"/>
  </cols>
  <sheetData>
    <row r="1" spans="1:16">
      <c r="M1" s="1" t="s">
        <v>254</v>
      </c>
    </row>
    <row r="2" spans="1:16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" t="s">
        <v>255</v>
      </c>
      <c r="N2" s="18"/>
      <c r="P2" s="27"/>
    </row>
    <row r="3" spans="1:16">
      <c r="A3" s="31" t="s">
        <v>243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>
      <c r="A4" s="31" t="s">
        <v>244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6">
      <c r="A5" s="31" t="s">
        <v>245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6">
      <c r="A6" s="35" t="s">
        <v>246</v>
      </c>
      <c r="B6" s="35"/>
      <c r="C6" s="35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6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8"/>
      <c r="M7" s="38"/>
      <c r="N7" s="38"/>
      <c r="O7" s="38"/>
    </row>
    <row r="8" spans="1:16" ht="36" customHeight="1">
      <c r="A8" s="32" t="s">
        <v>0</v>
      </c>
      <c r="B8" s="32" t="s">
        <v>14</v>
      </c>
      <c r="C8" s="32" t="s">
        <v>3</v>
      </c>
      <c r="D8" s="32" t="s">
        <v>4</v>
      </c>
      <c r="E8" s="32" t="s">
        <v>5</v>
      </c>
      <c r="F8" s="34" t="s">
        <v>15</v>
      </c>
      <c r="G8" s="34" t="s">
        <v>6</v>
      </c>
      <c r="H8" s="34"/>
      <c r="I8" s="34" t="s">
        <v>7</v>
      </c>
      <c r="J8" s="34"/>
      <c r="K8" s="34"/>
      <c r="L8" s="34" t="s">
        <v>8</v>
      </c>
      <c r="M8" s="34"/>
      <c r="N8" s="34"/>
      <c r="O8" s="34"/>
      <c r="P8" s="34"/>
    </row>
    <row r="9" spans="1:16" s="3" customFormat="1" ht="115.5">
      <c r="A9" s="33"/>
      <c r="B9" s="33"/>
      <c r="C9" s="33"/>
      <c r="D9" s="33"/>
      <c r="E9" s="33"/>
      <c r="F9" s="34"/>
      <c r="G9" s="25" t="s">
        <v>12</v>
      </c>
      <c r="H9" s="25" t="s">
        <v>13</v>
      </c>
      <c r="I9" s="25" t="s">
        <v>247</v>
      </c>
      <c r="J9" s="25" t="s">
        <v>248</v>
      </c>
      <c r="K9" s="25" t="s">
        <v>249</v>
      </c>
      <c r="L9" s="25" t="s">
        <v>251</v>
      </c>
      <c r="M9" s="25" t="s">
        <v>250</v>
      </c>
      <c r="N9" s="25" t="s">
        <v>253</v>
      </c>
      <c r="O9" s="24" t="s">
        <v>9</v>
      </c>
      <c r="P9" s="25" t="s">
        <v>252</v>
      </c>
    </row>
    <row r="10" spans="1:16" s="3" customFormat="1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22">
        <v>12</v>
      </c>
      <c r="M10" s="22">
        <v>13</v>
      </c>
      <c r="N10" s="22">
        <v>14</v>
      </c>
      <c r="O10" s="22">
        <v>13</v>
      </c>
      <c r="P10" s="3">
        <v>14</v>
      </c>
    </row>
    <row r="11" spans="1:16" s="3" customFormat="1" ht="31.5">
      <c r="A11" s="8">
        <v>5116000922</v>
      </c>
      <c r="B11" s="28" t="s">
        <v>151</v>
      </c>
      <c r="C11" s="29"/>
      <c r="D11" s="30"/>
      <c r="E11" s="9" t="s">
        <v>20</v>
      </c>
      <c r="F11" s="10">
        <v>139739.6</v>
      </c>
      <c r="G11" s="10" t="s">
        <v>11</v>
      </c>
      <c r="H11" s="10" t="s">
        <v>11</v>
      </c>
      <c r="I11" s="11">
        <v>20782.725999999999</v>
      </c>
      <c r="J11" s="11">
        <f>J17+J18+J23+J24+J37+J38+J43+J44</f>
        <v>2004.587</v>
      </c>
      <c r="K11" s="11">
        <f>I11+J11</f>
        <v>22787.312999999998</v>
      </c>
      <c r="L11" s="10">
        <v>960134.51</v>
      </c>
      <c r="M11" s="10">
        <f>M17+M18+M23+M24+M37+M38+M43+M44</f>
        <v>82801.357459999999</v>
      </c>
      <c r="N11" s="10">
        <f>N17+N18+N23+N24+N37+N38+N43+N44</f>
        <v>903196.28151999996</v>
      </c>
      <c r="O11" s="10">
        <v>877333.15</v>
      </c>
      <c r="P11" s="6">
        <f>N11+F11</f>
        <v>1042935.8815199999</v>
      </c>
    </row>
    <row r="12" spans="1:16">
      <c r="A12" s="8">
        <v>5116000922</v>
      </c>
      <c r="B12" s="28" t="s">
        <v>151</v>
      </c>
      <c r="C12" s="29"/>
      <c r="D12" s="30"/>
      <c r="E12" s="9" t="s">
        <v>21</v>
      </c>
      <c r="F12" s="10">
        <v>307891.21999999997</v>
      </c>
      <c r="G12" s="10" t="s">
        <v>11</v>
      </c>
      <c r="H12" s="10" t="s">
        <v>11</v>
      </c>
      <c r="I12" s="11">
        <v>66075.898000000001</v>
      </c>
      <c r="J12" s="11">
        <f>J19+J20+J25+J26+J27+J28+J29+J30+J33+J34+J39+J40+J45+J46+J49+J50+J51+J52+J55+J56</f>
        <v>6565.3059999999996</v>
      </c>
      <c r="K12" s="11">
        <f t="shared" ref="K12:K75" si="0">I12+J12</f>
        <v>72641.203999999998</v>
      </c>
      <c r="L12" s="10">
        <v>2254977.41</v>
      </c>
      <c r="M12" s="10">
        <f>M19+M20+M25+M26+M27+M28+M29+M30+M33+M34+M39+M40+M45+M46+M49+M50+M51+M52+M55+M56</f>
        <v>203932.19346000001</v>
      </c>
      <c r="N12" s="10">
        <f>N19+N20+N25+N26+N27+N28+N29+N30+N33+N34+N39+N40+N45+N46+N49+N50+N51+N52+N55+N56</f>
        <v>2151018.37903</v>
      </c>
      <c r="O12" s="10">
        <v>2048641.69</v>
      </c>
      <c r="P12" s="6">
        <f t="shared" ref="P12:P14" si="1">N12+F12</f>
        <v>2458909.5990300002</v>
      </c>
    </row>
    <row r="13" spans="1:16">
      <c r="A13" s="8">
        <v>5116000922</v>
      </c>
      <c r="B13" s="28" t="s">
        <v>151</v>
      </c>
      <c r="C13" s="29"/>
      <c r="D13" s="30"/>
      <c r="E13" s="9" t="s">
        <v>19</v>
      </c>
      <c r="F13" s="10">
        <v>352199.2</v>
      </c>
      <c r="G13" s="10" t="s">
        <v>11</v>
      </c>
      <c r="H13" s="10" t="s">
        <v>11</v>
      </c>
      <c r="I13" s="11">
        <v>92163.861999999994</v>
      </c>
      <c r="J13" s="11">
        <f>J15+J16+J21+J22+J31+J32+J35+J36+J41+J42+J47+J48+J53+J54</f>
        <v>7594.8989999999994</v>
      </c>
      <c r="K13" s="11">
        <f t="shared" si="0"/>
        <v>99758.760999999999</v>
      </c>
      <c r="L13" s="10">
        <v>2128316.27</v>
      </c>
      <c r="M13" s="10">
        <f>M15+M16+M21+M22+M31+M32+M35+M36+M41+M42+M47+M48+M53+M54</f>
        <v>171469.81027999998</v>
      </c>
      <c r="N13" s="10">
        <f>N15+N16+N21+N22+N31+N32+N35+N36+N41+N42+N47+N48+N53+N54</f>
        <v>1947586.8328200001</v>
      </c>
      <c r="O13" s="10">
        <v>1956846.45</v>
      </c>
      <c r="P13" s="6">
        <f t="shared" si="1"/>
        <v>2299786.0328200003</v>
      </c>
    </row>
    <row r="14" spans="1:16">
      <c r="A14" s="8">
        <v>5116000922</v>
      </c>
      <c r="B14" s="28" t="s">
        <v>151</v>
      </c>
      <c r="C14" s="29"/>
      <c r="D14" s="30"/>
      <c r="E14" s="9" t="s">
        <v>2</v>
      </c>
      <c r="F14" s="10">
        <v>799830.02</v>
      </c>
      <c r="G14" s="10" t="s">
        <v>11</v>
      </c>
      <c r="H14" s="10" t="s">
        <v>11</v>
      </c>
      <c r="I14" s="11">
        <v>179022.486</v>
      </c>
      <c r="J14" s="11">
        <f>J11+J12+J13</f>
        <v>16164.791999999999</v>
      </c>
      <c r="K14" s="11">
        <f t="shared" si="0"/>
        <v>195187.27799999999</v>
      </c>
      <c r="L14" s="10">
        <v>5343428.1900000004</v>
      </c>
      <c r="M14" s="10">
        <f>M11+M12+M13</f>
        <v>458203.36119999998</v>
      </c>
      <c r="N14" s="10">
        <f>N11+N12+N13</f>
        <v>5001801.4933700003</v>
      </c>
      <c r="O14" s="10">
        <v>4882821.29</v>
      </c>
      <c r="P14" s="6">
        <f t="shared" si="1"/>
        <v>5801631.5133699998</v>
      </c>
    </row>
    <row r="15" spans="1:16">
      <c r="A15" s="12"/>
      <c r="B15" s="12"/>
      <c r="C15" s="12" t="s">
        <v>17</v>
      </c>
      <c r="D15" s="12" t="s">
        <v>18</v>
      </c>
      <c r="E15" s="12" t="s">
        <v>19</v>
      </c>
      <c r="F15" s="13" t="s">
        <v>11</v>
      </c>
      <c r="G15" s="13">
        <v>110.48</v>
      </c>
      <c r="H15" s="13">
        <v>51.35</v>
      </c>
      <c r="I15" s="14">
        <v>3447.636</v>
      </c>
      <c r="J15" s="14">
        <v>0</v>
      </c>
      <c r="K15" s="14">
        <f t="shared" si="0"/>
        <v>3447.636</v>
      </c>
      <c r="L15" s="13">
        <v>203858.73</v>
      </c>
      <c r="M15" s="13">
        <f>J15*(G15-H15)</f>
        <v>0</v>
      </c>
      <c r="N15" s="13">
        <f>K15*(G15-H15)</f>
        <v>203858.71668000001</v>
      </c>
      <c r="O15" s="13" t="s">
        <v>11</v>
      </c>
      <c r="P15" s="23">
        <f>N15</f>
        <v>203858.71668000001</v>
      </c>
    </row>
    <row r="16" spans="1:16">
      <c r="A16" s="12"/>
      <c r="B16" s="12"/>
      <c r="C16" s="12" t="s">
        <v>17</v>
      </c>
      <c r="D16" s="12" t="s">
        <v>18</v>
      </c>
      <c r="E16" s="12" t="s">
        <v>19</v>
      </c>
      <c r="F16" s="13" t="s">
        <v>11</v>
      </c>
      <c r="G16" s="13">
        <v>118.37</v>
      </c>
      <c r="H16" s="13">
        <v>55</v>
      </c>
      <c r="I16" s="14">
        <v>1947.1369999999999</v>
      </c>
      <c r="J16" s="14">
        <v>403.69200000000001</v>
      </c>
      <c r="K16" s="14">
        <f t="shared" si="0"/>
        <v>2350.8289999999997</v>
      </c>
      <c r="L16" s="13">
        <v>123390.07</v>
      </c>
      <c r="M16" s="13">
        <f t="shared" ref="M16:M79" si="2">J16*(G16-H16)</f>
        <v>25581.962040000002</v>
      </c>
      <c r="N16" s="13">
        <f t="shared" ref="N16:N56" si="3">K16*(G16-H16)</f>
        <v>148972.03373</v>
      </c>
      <c r="O16" s="13" t="s">
        <v>11</v>
      </c>
      <c r="P16" s="23">
        <f t="shared" ref="P16:P56" si="4">N16</f>
        <v>148972.03373</v>
      </c>
    </row>
    <row r="17" spans="1:16" ht="31.5">
      <c r="A17" s="12"/>
      <c r="B17" s="12"/>
      <c r="C17" s="12" t="s">
        <v>17</v>
      </c>
      <c r="D17" s="12" t="s">
        <v>18</v>
      </c>
      <c r="E17" s="12" t="s">
        <v>20</v>
      </c>
      <c r="F17" s="13" t="s">
        <v>11</v>
      </c>
      <c r="G17" s="13">
        <v>93.81</v>
      </c>
      <c r="H17" s="13">
        <v>30.53</v>
      </c>
      <c r="I17" s="14">
        <v>1752.9110000000001</v>
      </c>
      <c r="J17" s="14">
        <v>0</v>
      </c>
      <c r="K17" s="14">
        <f t="shared" si="0"/>
        <v>1752.9110000000001</v>
      </c>
      <c r="L17" s="13">
        <v>110924.2</v>
      </c>
      <c r="M17" s="13">
        <f t="shared" si="2"/>
        <v>0</v>
      </c>
      <c r="N17" s="13">
        <f t="shared" si="3"/>
        <v>110924.20808000001</v>
      </c>
      <c r="O17" s="13" t="s">
        <v>11</v>
      </c>
      <c r="P17" s="23">
        <f t="shared" si="4"/>
        <v>110924.20808000001</v>
      </c>
    </row>
    <row r="18" spans="1:16" ht="31.5">
      <c r="A18" s="12"/>
      <c r="B18" s="12"/>
      <c r="C18" s="12" t="s">
        <v>17</v>
      </c>
      <c r="D18" s="12" t="s">
        <v>18</v>
      </c>
      <c r="E18" s="12" t="s">
        <v>20</v>
      </c>
      <c r="F18" s="13" t="s">
        <v>11</v>
      </c>
      <c r="G18" s="13">
        <v>100.11</v>
      </c>
      <c r="H18" s="13">
        <v>32.700000000000003</v>
      </c>
      <c r="I18" s="14">
        <v>1021.616</v>
      </c>
      <c r="J18" s="14">
        <v>253.828</v>
      </c>
      <c r="K18" s="14">
        <f t="shared" si="0"/>
        <v>1275.444</v>
      </c>
      <c r="L18" s="13">
        <v>68867.13</v>
      </c>
      <c r="M18" s="13">
        <f t="shared" si="2"/>
        <v>17110.545480000001</v>
      </c>
      <c r="N18" s="13">
        <f t="shared" si="3"/>
        <v>85977.680039999992</v>
      </c>
      <c r="O18" s="13" t="s">
        <v>11</v>
      </c>
      <c r="P18" s="23">
        <f t="shared" si="4"/>
        <v>85977.680039999992</v>
      </c>
    </row>
    <row r="19" spans="1:16">
      <c r="A19" s="12"/>
      <c r="B19" s="12"/>
      <c r="C19" s="12" t="s">
        <v>17</v>
      </c>
      <c r="D19" s="12" t="s">
        <v>18</v>
      </c>
      <c r="E19" s="12" t="s">
        <v>21</v>
      </c>
      <c r="F19" s="13" t="s">
        <v>11</v>
      </c>
      <c r="G19" s="13">
        <v>93.81</v>
      </c>
      <c r="H19" s="13">
        <v>30.53</v>
      </c>
      <c r="I19" s="14">
        <v>1694.28</v>
      </c>
      <c r="J19" s="14">
        <v>0</v>
      </c>
      <c r="K19" s="14">
        <f t="shared" si="0"/>
        <v>1694.28</v>
      </c>
      <c r="L19" s="13">
        <v>107214.04</v>
      </c>
      <c r="M19" s="13">
        <f t="shared" si="2"/>
        <v>0</v>
      </c>
      <c r="N19" s="13">
        <f t="shared" si="3"/>
        <v>107214.0384</v>
      </c>
      <c r="O19" s="13" t="s">
        <v>11</v>
      </c>
      <c r="P19" s="23">
        <f t="shared" si="4"/>
        <v>107214.0384</v>
      </c>
    </row>
    <row r="20" spans="1:16">
      <c r="A20" s="12"/>
      <c r="B20" s="12"/>
      <c r="C20" s="12" t="s">
        <v>17</v>
      </c>
      <c r="D20" s="12" t="s">
        <v>18</v>
      </c>
      <c r="E20" s="12" t="s">
        <v>21</v>
      </c>
      <c r="F20" s="13" t="s">
        <v>11</v>
      </c>
      <c r="G20" s="13">
        <v>100.11</v>
      </c>
      <c r="H20" s="13">
        <v>32.700000000000003</v>
      </c>
      <c r="I20" s="14">
        <v>1120.335</v>
      </c>
      <c r="J20" s="14">
        <v>198.08199999999999</v>
      </c>
      <c r="K20" s="14">
        <f t="shared" si="0"/>
        <v>1318.4169999999999</v>
      </c>
      <c r="L20" s="13">
        <v>75521.78</v>
      </c>
      <c r="M20" s="13">
        <f t="shared" si="2"/>
        <v>13352.707619999999</v>
      </c>
      <c r="N20" s="13">
        <f t="shared" si="3"/>
        <v>88874.489969999995</v>
      </c>
      <c r="O20" s="13" t="s">
        <v>11</v>
      </c>
      <c r="P20" s="23">
        <f t="shared" si="4"/>
        <v>88874.489969999995</v>
      </c>
    </row>
    <row r="21" spans="1:16" ht="21">
      <c r="A21" s="12"/>
      <c r="B21" s="12"/>
      <c r="C21" s="12" t="s">
        <v>22</v>
      </c>
      <c r="D21" s="12" t="s">
        <v>23</v>
      </c>
      <c r="E21" s="12" t="s">
        <v>19</v>
      </c>
      <c r="F21" s="13" t="s">
        <v>11</v>
      </c>
      <c r="G21" s="13">
        <v>30.5</v>
      </c>
      <c r="H21" s="13">
        <v>21.27</v>
      </c>
      <c r="I21" s="14">
        <v>21756.164000000001</v>
      </c>
      <c r="J21" s="14">
        <v>0</v>
      </c>
      <c r="K21" s="14">
        <f t="shared" si="0"/>
        <v>21756.164000000001</v>
      </c>
      <c r="L21" s="13">
        <v>200809.4</v>
      </c>
      <c r="M21" s="13">
        <f t="shared" si="2"/>
        <v>0</v>
      </c>
      <c r="N21" s="13">
        <f t="shared" si="3"/>
        <v>200809.39372000002</v>
      </c>
      <c r="O21" s="13" t="s">
        <v>11</v>
      </c>
      <c r="P21" s="23">
        <f t="shared" si="4"/>
        <v>200809.39372000002</v>
      </c>
    </row>
    <row r="22" spans="1:16" ht="21">
      <c r="A22" s="12"/>
      <c r="B22" s="12"/>
      <c r="C22" s="12" t="s">
        <v>22</v>
      </c>
      <c r="D22" s="12" t="s">
        <v>23</v>
      </c>
      <c r="E22" s="12" t="s">
        <v>19</v>
      </c>
      <c r="F22" s="13" t="s">
        <v>11</v>
      </c>
      <c r="G22" s="13">
        <v>32.479999999999997</v>
      </c>
      <c r="H22" s="13">
        <v>22.78</v>
      </c>
      <c r="I22" s="14">
        <v>9711.2559999999994</v>
      </c>
      <c r="J22" s="14">
        <v>2019.5830000000001</v>
      </c>
      <c r="K22" s="14">
        <f t="shared" si="0"/>
        <v>11730.839</v>
      </c>
      <c r="L22" s="13">
        <v>94199.19</v>
      </c>
      <c r="M22" s="13">
        <f t="shared" si="2"/>
        <v>19589.955099999992</v>
      </c>
      <c r="N22" s="13">
        <f t="shared" si="3"/>
        <v>113789.13829999995</v>
      </c>
      <c r="O22" s="13" t="s">
        <v>11</v>
      </c>
      <c r="P22" s="23">
        <f t="shared" si="4"/>
        <v>113789.13829999995</v>
      </c>
    </row>
    <row r="23" spans="1:16" ht="31.5">
      <c r="A23" s="12"/>
      <c r="B23" s="12"/>
      <c r="C23" s="12" t="s">
        <v>22</v>
      </c>
      <c r="D23" s="12" t="s">
        <v>23</v>
      </c>
      <c r="E23" s="12" t="s">
        <v>20</v>
      </c>
      <c r="F23" s="13" t="s">
        <v>11</v>
      </c>
      <c r="G23" s="13">
        <v>33.83</v>
      </c>
      <c r="H23" s="13">
        <v>19.420000000000002</v>
      </c>
      <c r="I23" s="14">
        <v>6537.7359999999999</v>
      </c>
      <c r="J23" s="14">
        <v>0</v>
      </c>
      <c r="K23" s="14">
        <f t="shared" si="0"/>
        <v>6537.7359999999999</v>
      </c>
      <c r="L23" s="13">
        <v>94208.78</v>
      </c>
      <c r="M23" s="13">
        <f t="shared" si="2"/>
        <v>0</v>
      </c>
      <c r="N23" s="13">
        <f t="shared" si="3"/>
        <v>94208.775759999975</v>
      </c>
      <c r="O23" s="13" t="s">
        <v>11</v>
      </c>
      <c r="P23" s="23">
        <f t="shared" si="4"/>
        <v>94208.775759999975</v>
      </c>
    </row>
    <row r="24" spans="1:16" ht="31.5">
      <c r="A24" s="12"/>
      <c r="B24" s="12"/>
      <c r="C24" s="12" t="s">
        <v>22</v>
      </c>
      <c r="D24" s="12" t="s">
        <v>23</v>
      </c>
      <c r="E24" s="12" t="s">
        <v>20</v>
      </c>
      <c r="F24" s="13" t="s">
        <v>11</v>
      </c>
      <c r="G24" s="13">
        <v>36.35</v>
      </c>
      <c r="H24" s="13">
        <v>20.8</v>
      </c>
      <c r="I24" s="14">
        <v>3516.569</v>
      </c>
      <c r="J24" s="14">
        <v>942.93200000000002</v>
      </c>
      <c r="K24" s="14">
        <f t="shared" si="0"/>
        <v>4459.5010000000002</v>
      </c>
      <c r="L24" s="13">
        <v>54682.65</v>
      </c>
      <c r="M24" s="13">
        <f t="shared" si="2"/>
        <v>14662.592600000002</v>
      </c>
      <c r="N24" s="13">
        <f t="shared" si="3"/>
        <v>69345.240550000002</v>
      </c>
      <c r="O24" s="13" t="s">
        <v>11</v>
      </c>
      <c r="P24" s="23">
        <f t="shared" si="4"/>
        <v>69345.240550000002</v>
      </c>
    </row>
    <row r="25" spans="1:16" ht="21">
      <c r="A25" s="12"/>
      <c r="B25" s="12"/>
      <c r="C25" s="12" t="s">
        <v>22</v>
      </c>
      <c r="D25" s="12" t="s">
        <v>23</v>
      </c>
      <c r="E25" s="12" t="s">
        <v>21</v>
      </c>
      <c r="F25" s="13" t="s">
        <v>11</v>
      </c>
      <c r="G25" s="13">
        <v>33.83</v>
      </c>
      <c r="H25" s="13">
        <v>19.420000000000002</v>
      </c>
      <c r="I25" s="14">
        <v>15213.067999999999</v>
      </c>
      <c r="J25" s="14">
        <v>0</v>
      </c>
      <c r="K25" s="14">
        <f t="shared" si="0"/>
        <v>15213.067999999999</v>
      </c>
      <c r="L25" s="13">
        <v>219220.31</v>
      </c>
      <c r="M25" s="13">
        <f t="shared" si="2"/>
        <v>0</v>
      </c>
      <c r="N25" s="13">
        <f t="shared" si="3"/>
        <v>219220.30987999993</v>
      </c>
      <c r="O25" s="13" t="s">
        <v>11</v>
      </c>
      <c r="P25" s="23">
        <f t="shared" si="4"/>
        <v>219220.30987999993</v>
      </c>
    </row>
    <row r="26" spans="1:16" ht="21">
      <c r="A26" s="12"/>
      <c r="B26" s="12"/>
      <c r="C26" s="12" t="s">
        <v>22</v>
      </c>
      <c r="D26" s="12" t="s">
        <v>23</v>
      </c>
      <c r="E26" s="12" t="s">
        <v>21</v>
      </c>
      <c r="F26" s="13" t="s">
        <v>11</v>
      </c>
      <c r="G26" s="13">
        <v>36.35</v>
      </c>
      <c r="H26" s="13">
        <v>20.8</v>
      </c>
      <c r="I26" s="14">
        <v>11082.175999999999</v>
      </c>
      <c r="J26" s="14">
        <v>2648.0479999999998</v>
      </c>
      <c r="K26" s="14">
        <f t="shared" si="0"/>
        <v>13730.223999999998</v>
      </c>
      <c r="L26" s="13">
        <v>172327.84</v>
      </c>
      <c r="M26" s="13">
        <f t="shared" si="2"/>
        <v>41177.146399999998</v>
      </c>
      <c r="N26" s="13">
        <f t="shared" si="3"/>
        <v>213504.98319999999</v>
      </c>
      <c r="O26" s="13" t="s">
        <v>11</v>
      </c>
      <c r="P26" s="23">
        <f t="shared" si="4"/>
        <v>213504.98319999999</v>
      </c>
    </row>
    <row r="27" spans="1:16">
      <c r="A27" s="12"/>
      <c r="B27" s="12"/>
      <c r="C27" s="12" t="s">
        <v>24</v>
      </c>
      <c r="D27" s="12" t="s">
        <v>25</v>
      </c>
      <c r="E27" s="12" t="s">
        <v>21</v>
      </c>
      <c r="F27" s="13" t="s">
        <v>11</v>
      </c>
      <c r="G27" s="13">
        <v>340.36</v>
      </c>
      <c r="H27" s="13">
        <v>48.22</v>
      </c>
      <c r="I27" s="14">
        <v>147.22</v>
      </c>
      <c r="J27" s="14">
        <v>0</v>
      </c>
      <c r="K27" s="14">
        <f t="shared" si="0"/>
        <v>147.22</v>
      </c>
      <c r="L27" s="13">
        <v>43008.86</v>
      </c>
      <c r="M27" s="13">
        <f t="shared" si="2"/>
        <v>0</v>
      </c>
      <c r="N27" s="13">
        <f t="shared" si="3"/>
        <v>43008.8508</v>
      </c>
      <c r="O27" s="13" t="s">
        <v>11</v>
      </c>
      <c r="P27" s="23">
        <f t="shared" si="4"/>
        <v>43008.8508</v>
      </c>
    </row>
    <row r="28" spans="1:16">
      <c r="A28" s="12"/>
      <c r="B28" s="12"/>
      <c r="C28" s="12" t="s">
        <v>24</v>
      </c>
      <c r="D28" s="12" t="s">
        <v>25</v>
      </c>
      <c r="E28" s="12" t="s">
        <v>21</v>
      </c>
      <c r="F28" s="13" t="s">
        <v>11</v>
      </c>
      <c r="G28" s="13">
        <v>361.9</v>
      </c>
      <c r="H28" s="13">
        <v>51.64</v>
      </c>
      <c r="I28" s="14">
        <v>183</v>
      </c>
      <c r="J28" s="14">
        <v>56</v>
      </c>
      <c r="K28" s="14">
        <f t="shared" si="0"/>
        <v>239</v>
      </c>
      <c r="L28" s="13">
        <v>56777.58</v>
      </c>
      <c r="M28" s="13">
        <f t="shared" si="2"/>
        <v>17374.559999999998</v>
      </c>
      <c r="N28" s="13">
        <f t="shared" si="3"/>
        <v>74152.14</v>
      </c>
      <c r="O28" s="13" t="s">
        <v>11</v>
      </c>
      <c r="P28" s="23">
        <f t="shared" si="4"/>
        <v>74152.14</v>
      </c>
    </row>
    <row r="29" spans="1:16" ht="31.5">
      <c r="A29" s="12"/>
      <c r="B29" s="12"/>
      <c r="C29" s="12" t="s">
        <v>26</v>
      </c>
      <c r="D29" s="12" t="s">
        <v>27</v>
      </c>
      <c r="E29" s="12" t="s">
        <v>21</v>
      </c>
      <c r="F29" s="13" t="s">
        <v>11</v>
      </c>
      <c r="G29" s="13">
        <v>40.299999999999997</v>
      </c>
      <c r="H29" s="13">
        <v>26.03</v>
      </c>
      <c r="I29" s="14">
        <v>0</v>
      </c>
      <c r="J29" s="14">
        <v>0</v>
      </c>
      <c r="K29" s="14">
        <f t="shared" si="0"/>
        <v>0</v>
      </c>
      <c r="L29" s="13">
        <v>0</v>
      </c>
      <c r="M29" s="13">
        <f t="shared" si="2"/>
        <v>0</v>
      </c>
      <c r="N29" s="13">
        <f t="shared" si="3"/>
        <v>0</v>
      </c>
      <c r="O29" s="13" t="s">
        <v>11</v>
      </c>
      <c r="P29" s="23">
        <f t="shared" si="4"/>
        <v>0</v>
      </c>
    </row>
    <row r="30" spans="1:16" ht="31.5">
      <c r="A30" s="12"/>
      <c r="B30" s="12"/>
      <c r="C30" s="12" t="s">
        <v>26</v>
      </c>
      <c r="D30" s="12" t="s">
        <v>27</v>
      </c>
      <c r="E30" s="12" t="s">
        <v>21</v>
      </c>
      <c r="F30" s="13" t="s">
        <v>11</v>
      </c>
      <c r="G30" s="13">
        <v>43.11</v>
      </c>
      <c r="H30" s="13">
        <v>27.88</v>
      </c>
      <c r="I30" s="14">
        <v>0</v>
      </c>
      <c r="J30" s="14">
        <v>0</v>
      </c>
      <c r="K30" s="14">
        <f t="shared" si="0"/>
        <v>0</v>
      </c>
      <c r="L30" s="13">
        <v>0</v>
      </c>
      <c r="M30" s="13">
        <f t="shared" si="2"/>
        <v>0</v>
      </c>
      <c r="N30" s="13">
        <f t="shared" si="3"/>
        <v>0</v>
      </c>
      <c r="O30" s="13" t="s">
        <v>11</v>
      </c>
      <c r="P30" s="23">
        <f t="shared" si="4"/>
        <v>0</v>
      </c>
    </row>
    <row r="31" spans="1:16" ht="31.5">
      <c r="A31" s="12"/>
      <c r="B31" s="12"/>
      <c r="C31" s="12" t="s">
        <v>26</v>
      </c>
      <c r="D31" s="12" t="s">
        <v>28</v>
      </c>
      <c r="E31" s="12" t="s">
        <v>19</v>
      </c>
      <c r="F31" s="13" t="s">
        <v>11</v>
      </c>
      <c r="G31" s="13">
        <v>65.22</v>
      </c>
      <c r="H31" s="13">
        <v>25.48</v>
      </c>
      <c r="I31" s="14">
        <v>1269.3699999999999</v>
      </c>
      <c r="J31" s="14">
        <v>0</v>
      </c>
      <c r="K31" s="14">
        <f t="shared" si="0"/>
        <v>1269.3699999999999</v>
      </c>
      <c r="L31" s="13">
        <v>50444.77</v>
      </c>
      <c r="M31" s="13">
        <f t="shared" si="2"/>
        <v>0</v>
      </c>
      <c r="N31" s="13">
        <f t="shared" si="3"/>
        <v>50444.763799999986</v>
      </c>
      <c r="O31" s="13" t="s">
        <v>11</v>
      </c>
      <c r="P31" s="23">
        <f t="shared" si="4"/>
        <v>50444.763799999986</v>
      </c>
    </row>
    <row r="32" spans="1:16" ht="31.5">
      <c r="A32" s="12"/>
      <c r="B32" s="12"/>
      <c r="C32" s="12" t="s">
        <v>26</v>
      </c>
      <c r="D32" s="12" t="s">
        <v>28</v>
      </c>
      <c r="E32" s="12" t="s">
        <v>19</v>
      </c>
      <c r="F32" s="13" t="s">
        <v>11</v>
      </c>
      <c r="G32" s="13">
        <v>70.39</v>
      </c>
      <c r="H32" s="13">
        <v>27.29</v>
      </c>
      <c r="I32" s="14">
        <v>903.20299999999997</v>
      </c>
      <c r="J32" s="14">
        <v>231.53800000000001</v>
      </c>
      <c r="K32" s="14">
        <f t="shared" si="0"/>
        <v>1134.741</v>
      </c>
      <c r="L32" s="13">
        <v>38928.050000000003</v>
      </c>
      <c r="M32" s="13">
        <f t="shared" si="2"/>
        <v>9979.2878000000001</v>
      </c>
      <c r="N32" s="13">
        <f t="shared" si="3"/>
        <v>48907.337100000004</v>
      </c>
      <c r="O32" s="13" t="s">
        <v>11</v>
      </c>
      <c r="P32" s="23">
        <f t="shared" si="4"/>
        <v>48907.337100000004</v>
      </c>
    </row>
    <row r="33" spans="1:16" ht="31.5">
      <c r="A33" s="12"/>
      <c r="B33" s="12"/>
      <c r="C33" s="12" t="s">
        <v>26</v>
      </c>
      <c r="D33" s="12" t="s">
        <v>28</v>
      </c>
      <c r="E33" s="12" t="s">
        <v>21</v>
      </c>
      <c r="F33" s="13" t="s">
        <v>11</v>
      </c>
      <c r="G33" s="13">
        <v>69.78</v>
      </c>
      <c r="H33" s="13">
        <v>26.03</v>
      </c>
      <c r="I33" s="14">
        <v>1269.374</v>
      </c>
      <c r="J33" s="14">
        <v>0</v>
      </c>
      <c r="K33" s="14">
        <f t="shared" si="0"/>
        <v>1269.374</v>
      </c>
      <c r="L33" s="13">
        <v>55535.12</v>
      </c>
      <c r="M33" s="13">
        <f t="shared" si="2"/>
        <v>0</v>
      </c>
      <c r="N33" s="13">
        <f t="shared" si="3"/>
        <v>55535.112500000003</v>
      </c>
      <c r="O33" s="13" t="s">
        <v>11</v>
      </c>
      <c r="P33" s="23">
        <f t="shared" si="4"/>
        <v>55535.112500000003</v>
      </c>
    </row>
    <row r="34" spans="1:16" ht="31.5">
      <c r="A34" s="12"/>
      <c r="B34" s="12"/>
      <c r="C34" s="12" t="s">
        <v>26</v>
      </c>
      <c r="D34" s="12" t="s">
        <v>28</v>
      </c>
      <c r="E34" s="12" t="s">
        <v>21</v>
      </c>
      <c r="F34" s="13" t="s">
        <v>11</v>
      </c>
      <c r="G34" s="13">
        <v>74.45</v>
      </c>
      <c r="H34" s="13">
        <v>27.88</v>
      </c>
      <c r="I34" s="14">
        <v>82.001999999999995</v>
      </c>
      <c r="J34" s="14"/>
      <c r="K34" s="14">
        <f t="shared" si="0"/>
        <v>82.001999999999995</v>
      </c>
      <c r="L34" s="13">
        <v>3818.83</v>
      </c>
      <c r="M34" s="13">
        <f t="shared" si="2"/>
        <v>0</v>
      </c>
      <c r="N34" s="13">
        <f t="shared" si="3"/>
        <v>3818.8331400000002</v>
      </c>
      <c r="O34" s="13" t="s">
        <v>11</v>
      </c>
      <c r="P34" s="23">
        <f t="shared" si="4"/>
        <v>3818.8331400000002</v>
      </c>
    </row>
    <row r="35" spans="1:16">
      <c r="A35" s="12"/>
      <c r="B35" s="12"/>
      <c r="C35" s="12" t="s">
        <v>29</v>
      </c>
      <c r="D35" s="12"/>
      <c r="E35" s="12" t="s">
        <v>19</v>
      </c>
      <c r="F35" s="13" t="s">
        <v>11</v>
      </c>
      <c r="G35" s="13">
        <v>44.74</v>
      </c>
      <c r="H35" s="13">
        <v>19.760000000000002</v>
      </c>
      <c r="I35" s="14">
        <v>2261.7449999999999</v>
      </c>
      <c r="J35" s="14">
        <v>0</v>
      </c>
      <c r="K35" s="14">
        <f t="shared" si="0"/>
        <v>2261.7449999999999</v>
      </c>
      <c r="L35" s="13">
        <v>56498.39</v>
      </c>
      <c r="M35" s="13">
        <f t="shared" si="2"/>
        <v>0</v>
      </c>
      <c r="N35" s="13">
        <f t="shared" si="3"/>
        <v>56498.390099999997</v>
      </c>
      <c r="O35" s="13" t="s">
        <v>11</v>
      </c>
      <c r="P35" s="23">
        <f t="shared" si="4"/>
        <v>56498.390099999997</v>
      </c>
    </row>
    <row r="36" spans="1:16">
      <c r="A36" s="12"/>
      <c r="B36" s="12"/>
      <c r="C36" s="12" t="s">
        <v>29</v>
      </c>
      <c r="D36" s="12"/>
      <c r="E36" s="12" t="s">
        <v>19</v>
      </c>
      <c r="F36" s="13" t="s">
        <v>11</v>
      </c>
      <c r="G36" s="13">
        <v>47.51</v>
      </c>
      <c r="H36" s="13">
        <v>20.69</v>
      </c>
      <c r="I36" s="14">
        <v>1359.8779999999999</v>
      </c>
      <c r="J36" s="14">
        <v>448.226</v>
      </c>
      <c r="K36" s="14">
        <f t="shared" si="0"/>
        <v>1808.1039999999998</v>
      </c>
      <c r="L36" s="13">
        <v>36471.919999999998</v>
      </c>
      <c r="M36" s="13">
        <f t="shared" si="2"/>
        <v>12021.421319999998</v>
      </c>
      <c r="N36" s="13">
        <f t="shared" si="3"/>
        <v>48493.349279999988</v>
      </c>
      <c r="O36" s="13" t="s">
        <v>11</v>
      </c>
      <c r="P36" s="23">
        <f t="shared" si="4"/>
        <v>48493.349279999988</v>
      </c>
    </row>
    <row r="37" spans="1:16" ht="31.5">
      <c r="A37" s="12"/>
      <c r="B37" s="12"/>
      <c r="C37" s="12" t="s">
        <v>29</v>
      </c>
      <c r="D37" s="12"/>
      <c r="E37" s="12" t="s">
        <v>20</v>
      </c>
      <c r="F37" s="13" t="s">
        <v>11</v>
      </c>
      <c r="G37" s="13">
        <v>46.66</v>
      </c>
      <c r="H37" s="13">
        <v>21.57</v>
      </c>
      <c r="I37" s="14">
        <v>715.30499999999995</v>
      </c>
      <c r="J37" s="14">
        <v>0</v>
      </c>
      <c r="K37" s="14">
        <f t="shared" si="0"/>
        <v>715.30499999999995</v>
      </c>
      <c r="L37" s="13">
        <v>17947</v>
      </c>
      <c r="M37" s="13">
        <f t="shared" si="2"/>
        <v>0</v>
      </c>
      <c r="N37" s="13">
        <f t="shared" si="3"/>
        <v>17947.002449999996</v>
      </c>
      <c r="O37" s="13" t="s">
        <v>11</v>
      </c>
      <c r="P37" s="23">
        <f t="shared" si="4"/>
        <v>17947.002449999996</v>
      </c>
    </row>
    <row r="38" spans="1:16" ht="31.5">
      <c r="A38" s="12"/>
      <c r="B38" s="12"/>
      <c r="C38" s="12" t="s">
        <v>29</v>
      </c>
      <c r="D38" s="12"/>
      <c r="E38" s="12" t="s">
        <v>20</v>
      </c>
      <c r="F38" s="13" t="s">
        <v>11</v>
      </c>
      <c r="G38" s="13">
        <v>49.52</v>
      </c>
      <c r="H38" s="13">
        <v>22.58</v>
      </c>
      <c r="I38" s="14">
        <v>254.21100000000001</v>
      </c>
      <c r="J38" s="14">
        <v>168.14699999999999</v>
      </c>
      <c r="K38" s="14">
        <f t="shared" si="0"/>
        <v>422.358</v>
      </c>
      <c r="L38" s="13">
        <v>6848.44</v>
      </c>
      <c r="M38" s="13">
        <f t="shared" si="2"/>
        <v>4529.880180000001</v>
      </c>
      <c r="N38" s="13">
        <f t="shared" si="3"/>
        <v>11378.324520000002</v>
      </c>
      <c r="O38" s="13" t="s">
        <v>11</v>
      </c>
      <c r="P38" s="23">
        <f t="shared" si="4"/>
        <v>11378.324520000002</v>
      </c>
    </row>
    <row r="39" spans="1:16">
      <c r="A39" s="12"/>
      <c r="B39" s="12"/>
      <c r="C39" s="12" t="s">
        <v>29</v>
      </c>
      <c r="D39" s="12"/>
      <c r="E39" s="12" t="s">
        <v>21</v>
      </c>
      <c r="F39" s="13" t="s">
        <v>11</v>
      </c>
      <c r="G39" s="13">
        <v>46.66</v>
      </c>
      <c r="H39" s="13">
        <v>21.57</v>
      </c>
      <c r="I39" s="14">
        <v>1801.442</v>
      </c>
      <c r="J39" s="14">
        <v>0</v>
      </c>
      <c r="K39" s="14">
        <f t="shared" si="0"/>
        <v>1801.442</v>
      </c>
      <c r="L39" s="13">
        <v>45198.17</v>
      </c>
      <c r="M39" s="13">
        <f t="shared" si="2"/>
        <v>0</v>
      </c>
      <c r="N39" s="13">
        <f t="shared" si="3"/>
        <v>45198.179779999991</v>
      </c>
      <c r="O39" s="13" t="s">
        <v>11</v>
      </c>
      <c r="P39" s="23">
        <f t="shared" si="4"/>
        <v>45198.179779999991</v>
      </c>
    </row>
    <row r="40" spans="1:16">
      <c r="A40" s="12"/>
      <c r="B40" s="12"/>
      <c r="C40" s="12" t="s">
        <v>29</v>
      </c>
      <c r="D40" s="12"/>
      <c r="E40" s="12" t="s">
        <v>21</v>
      </c>
      <c r="F40" s="13" t="s">
        <v>11</v>
      </c>
      <c r="G40" s="13">
        <v>49.52</v>
      </c>
      <c r="H40" s="13">
        <v>22.58</v>
      </c>
      <c r="I40" s="14">
        <v>1180.5309999999999</v>
      </c>
      <c r="J40" s="14">
        <v>284.79199999999997</v>
      </c>
      <c r="K40" s="14">
        <f t="shared" si="0"/>
        <v>1465.3229999999999</v>
      </c>
      <c r="L40" s="13">
        <v>31803.52</v>
      </c>
      <c r="M40" s="13">
        <f t="shared" si="2"/>
        <v>7672.2964800000009</v>
      </c>
      <c r="N40" s="13">
        <f t="shared" si="3"/>
        <v>39475.801620000006</v>
      </c>
      <c r="O40" s="13" t="s">
        <v>11</v>
      </c>
      <c r="P40" s="23">
        <f t="shared" si="4"/>
        <v>39475.801620000006</v>
      </c>
    </row>
    <row r="41" spans="1:16" ht="21">
      <c r="A41" s="12"/>
      <c r="B41" s="12"/>
      <c r="C41" s="12" t="s">
        <v>30</v>
      </c>
      <c r="D41" s="12" t="s">
        <v>31</v>
      </c>
      <c r="E41" s="12" t="s">
        <v>19</v>
      </c>
      <c r="F41" s="13" t="s">
        <v>11</v>
      </c>
      <c r="G41" s="13">
        <v>54.98</v>
      </c>
      <c r="H41" s="13">
        <v>15.77</v>
      </c>
      <c r="I41" s="14">
        <v>10966.996999999999</v>
      </c>
      <c r="J41" s="14">
        <v>0</v>
      </c>
      <c r="K41" s="14">
        <f t="shared" si="0"/>
        <v>10966.996999999999</v>
      </c>
      <c r="L41" s="13">
        <v>430015.96</v>
      </c>
      <c r="M41" s="13">
        <f t="shared" si="2"/>
        <v>0</v>
      </c>
      <c r="N41" s="13">
        <f t="shared" si="3"/>
        <v>430015.9523699999</v>
      </c>
      <c r="O41" s="13" t="s">
        <v>11</v>
      </c>
      <c r="P41" s="23">
        <f t="shared" si="4"/>
        <v>430015.9523699999</v>
      </c>
    </row>
    <row r="42" spans="1:16" ht="21">
      <c r="A42" s="12"/>
      <c r="B42" s="12"/>
      <c r="C42" s="12" t="s">
        <v>30</v>
      </c>
      <c r="D42" s="12" t="s">
        <v>31</v>
      </c>
      <c r="E42" s="12" t="s">
        <v>19</v>
      </c>
      <c r="F42" s="13" t="s">
        <v>11</v>
      </c>
      <c r="G42" s="13">
        <v>59.27</v>
      </c>
      <c r="H42" s="13">
        <v>16.510000000000002</v>
      </c>
      <c r="I42" s="14">
        <v>6260.7979999999998</v>
      </c>
      <c r="J42" s="14">
        <v>1895.742</v>
      </c>
      <c r="K42" s="14">
        <f t="shared" si="0"/>
        <v>8156.54</v>
      </c>
      <c r="L42" s="13">
        <v>267711.73</v>
      </c>
      <c r="M42" s="13">
        <f t="shared" si="2"/>
        <v>81061.927920000002</v>
      </c>
      <c r="N42" s="13">
        <f t="shared" si="3"/>
        <v>348773.65040000004</v>
      </c>
      <c r="O42" s="13" t="s">
        <v>11</v>
      </c>
      <c r="P42" s="23">
        <f t="shared" si="4"/>
        <v>348773.65040000004</v>
      </c>
    </row>
    <row r="43" spans="1:16" ht="31.5">
      <c r="A43" s="12"/>
      <c r="B43" s="12"/>
      <c r="C43" s="12" t="s">
        <v>30</v>
      </c>
      <c r="D43" s="12" t="s">
        <v>31</v>
      </c>
      <c r="E43" s="12" t="s">
        <v>20</v>
      </c>
      <c r="F43" s="13" t="s">
        <v>11</v>
      </c>
      <c r="G43" s="13">
        <v>87.02</v>
      </c>
      <c r="H43" s="13">
        <v>22.42</v>
      </c>
      <c r="I43" s="14">
        <v>5040.51</v>
      </c>
      <c r="J43" s="14">
        <v>0</v>
      </c>
      <c r="K43" s="14">
        <f t="shared" si="0"/>
        <v>5040.51</v>
      </c>
      <c r="L43" s="13">
        <v>325616.95</v>
      </c>
      <c r="M43" s="13">
        <f t="shared" si="2"/>
        <v>0</v>
      </c>
      <c r="N43" s="13">
        <f t="shared" si="3"/>
        <v>325616.946</v>
      </c>
      <c r="O43" s="13" t="s">
        <v>11</v>
      </c>
      <c r="P43" s="23">
        <f t="shared" si="4"/>
        <v>325616.946</v>
      </c>
    </row>
    <row r="44" spans="1:16" ht="31.5">
      <c r="A44" s="12"/>
      <c r="B44" s="12"/>
      <c r="C44" s="12" t="s">
        <v>30</v>
      </c>
      <c r="D44" s="12" t="s">
        <v>31</v>
      </c>
      <c r="E44" s="12" t="s">
        <v>20</v>
      </c>
      <c r="F44" s="13" t="s">
        <v>11</v>
      </c>
      <c r="G44" s="13">
        <v>96.16</v>
      </c>
      <c r="H44" s="13">
        <v>23.47</v>
      </c>
      <c r="I44" s="14">
        <v>1943.8679999999999</v>
      </c>
      <c r="J44" s="14">
        <v>639.67999999999995</v>
      </c>
      <c r="K44" s="14">
        <f t="shared" si="0"/>
        <v>2583.5479999999998</v>
      </c>
      <c r="L44" s="13">
        <v>141299.76</v>
      </c>
      <c r="M44" s="13">
        <f t="shared" si="2"/>
        <v>46498.339199999995</v>
      </c>
      <c r="N44" s="13">
        <f t="shared" si="3"/>
        <v>187798.10411999997</v>
      </c>
      <c r="O44" s="13" t="s">
        <v>11</v>
      </c>
      <c r="P44" s="23">
        <f t="shared" si="4"/>
        <v>187798.10411999997</v>
      </c>
    </row>
    <row r="45" spans="1:16" ht="21">
      <c r="A45" s="12"/>
      <c r="B45" s="12"/>
      <c r="C45" s="12" t="s">
        <v>30</v>
      </c>
      <c r="D45" s="12" t="s">
        <v>31</v>
      </c>
      <c r="E45" s="12" t="s">
        <v>21</v>
      </c>
      <c r="F45" s="13" t="s">
        <v>11</v>
      </c>
      <c r="G45" s="13">
        <v>87.02</v>
      </c>
      <c r="H45" s="13">
        <v>22.42</v>
      </c>
      <c r="I45" s="14">
        <v>7107.6629999999996</v>
      </c>
      <c r="J45" s="14">
        <v>0</v>
      </c>
      <c r="K45" s="14">
        <f t="shared" si="0"/>
        <v>7107.6629999999996</v>
      </c>
      <c r="L45" s="13">
        <v>459155.02</v>
      </c>
      <c r="M45" s="13">
        <f t="shared" si="2"/>
        <v>0</v>
      </c>
      <c r="N45" s="13">
        <f t="shared" si="3"/>
        <v>459155.0297999999</v>
      </c>
      <c r="O45" s="13" t="s">
        <v>11</v>
      </c>
      <c r="P45" s="23">
        <f t="shared" si="4"/>
        <v>459155.0297999999</v>
      </c>
    </row>
    <row r="46" spans="1:16" ht="21">
      <c r="A46" s="12"/>
      <c r="B46" s="12"/>
      <c r="C46" s="12" t="s">
        <v>30</v>
      </c>
      <c r="D46" s="12" t="s">
        <v>31</v>
      </c>
      <c r="E46" s="12" t="s">
        <v>21</v>
      </c>
      <c r="F46" s="13" t="s">
        <v>11</v>
      </c>
      <c r="G46" s="13">
        <v>96.16</v>
      </c>
      <c r="H46" s="13">
        <v>23.47</v>
      </c>
      <c r="I46" s="14">
        <v>3874.4859999999999</v>
      </c>
      <c r="J46" s="14">
        <v>1093.384</v>
      </c>
      <c r="K46" s="14">
        <f t="shared" si="0"/>
        <v>4967.87</v>
      </c>
      <c r="L46" s="13">
        <v>281636.38</v>
      </c>
      <c r="M46" s="13">
        <f t="shared" si="2"/>
        <v>79478.08296</v>
      </c>
      <c r="N46" s="13">
        <f t="shared" si="3"/>
        <v>361114.47029999999</v>
      </c>
      <c r="O46" s="13" t="s">
        <v>11</v>
      </c>
      <c r="P46" s="23">
        <f t="shared" si="4"/>
        <v>361114.47029999999</v>
      </c>
    </row>
    <row r="47" spans="1:16">
      <c r="A47" s="12"/>
      <c r="B47" s="12"/>
      <c r="C47" s="12" t="s">
        <v>30</v>
      </c>
      <c r="D47" s="12" t="s">
        <v>32</v>
      </c>
      <c r="E47" s="12" t="s">
        <v>19</v>
      </c>
      <c r="F47" s="13" t="s">
        <v>11</v>
      </c>
      <c r="G47" s="13">
        <v>28.01</v>
      </c>
      <c r="H47" s="13">
        <v>19.829999999999998</v>
      </c>
      <c r="I47" s="14">
        <v>19628.918000000001</v>
      </c>
      <c r="J47" s="14">
        <v>0</v>
      </c>
      <c r="K47" s="14">
        <f t="shared" si="0"/>
        <v>19628.918000000001</v>
      </c>
      <c r="L47" s="13">
        <v>160564.56</v>
      </c>
      <c r="M47" s="13">
        <f t="shared" si="2"/>
        <v>0</v>
      </c>
      <c r="N47" s="13">
        <f t="shared" si="3"/>
        <v>160564.54924000008</v>
      </c>
      <c r="O47" s="13" t="s">
        <v>11</v>
      </c>
      <c r="P47" s="23">
        <f t="shared" si="4"/>
        <v>160564.54924000008</v>
      </c>
    </row>
    <row r="48" spans="1:16">
      <c r="A48" s="12"/>
      <c r="B48" s="12"/>
      <c r="C48" s="12" t="s">
        <v>30</v>
      </c>
      <c r="D48" s="12" t="s">
        <v>32</v>
      </c>
      <c r="E48" s="12" t="s">
        <v>19</v>
      </c>
      <c r="F48" s="13" t="s">
        <v>11</v>
      </c>
      <c r="G48" s="13">
        <v>29.71</v>
      </c>
      <c r="H48" s="13">
        <v>20.76</v>
      </c>
      <c r="I48" s="14">
        <v>12650.76</v>
      </c>
      <c r="J48" s="14">
        <v>2596.1179999999999</v>
      </c>
      <c r="K48" s="14">
        <f t="shared" si="0"/>
        <v>15246.878000000001</v>
      </c>
      <c r="L48" s="13">
        <v>113224.3</v>
      </c>
      <c r="M48" s="13">
        <f t="shared" si="2"/>
        <v>23235.256099999999</v>
      </c>
      <c r="N48" s="13">
        <f t="shared" si="3"/>
        <v>136459.55809999999</v>
      </c>
      <c r="O48" s="13" t="s">
        <v>11</v>
      </c>
      <c r="P48" s="23">
        <f t="shared" si="4"/>
        <v>136459.55809999999</v>
      </c>
    </row>
    <row r="49" spans="1:16">
      <c r="A49" s="12"/>
      <c r="B49" s="12"/>
      <c r="C49" s="12" t="s">
        <v>30</v>
      </c>
      <c r="D49" s="12" t="s">
        <v>32</v>
      </c>
      <c r="E49" s="12" t="s">
        <v>21</v>
      </c>
      <c r="F49" s="13" t="s">
        <v>11</v>
      </c>
      <c r="G49" s="13">
        <v>40.299999999999997</v>
      </c>
      <c r="H49" s="13">
        <v>22.42</v>
      </c>
      <c r="I49" s="14">
        <v>12989.98</v>
      </c>
      <c r="J49" s="14">
        <v>0</v>
      </c>
      <c r="K49" s="14">
        <f t="shared" si="0"/>
        <v>12989.98</v>
      </c>
      <c r="L49" s="13">
        <v>232260.84</v>
      </c>
      <c r="M49" s="13">
        <f t="shared" si="2"/>
        <v>0</v>
      </c>
      <c r="N49" s="13">
        <f t="shared" si="3"/>
        <v>232260.84239999994</v>
      </c>
      <c r="O49" s="13" t="s">
        <v>11</v>
      </c>
      <c r="P49" s="23">
        <f t="shared" si="4"/>
        <v>232260.84239999994</v>
      </c>
    </row>
    <row r="50" spans="1:16">
      <c r="A50" s="12"/>
      <c r="B50" s="12"/>
      <c r="C50" s="12" t="s">
        <v>30</v>
      </c>
      <c r="D50" s="12" t="s">
        <v>32</v>
      </c>
      <c r="E50" s="12" t="s">
        <v>21</v>
      </c>
      <c r="F50" s="13" t="s">
        <v>11</v>
      </c>
      <c r="G50" s="13">
        <v>43.11</v>
      </c>
      <c r="H50" s="13">
        <v>23.47</v>
      </c>
      <c r="I50" s="14">
        <v>8330.3410000000003</v>
      </c>
      <c r="J50" s="14">
        <v>2285</v>
      </c>
      <c r="K50" s="14">
        <f t="shared" si="0"/>
        <v>10615.341</v>
      </c>
      <c r="L50" s="13">
        <v>163607.9</v>
      </c>
      <c r="M50" s="13">
        <f t="shared" si="2"/>
        <v>44877.4</v>
      </c>
      <c r="N50" s="13">
        <f t="shared" si="3"/>
        <v>208485.29724000001</v>
      </c>
      <c r="O50" s="13" t="s">
        <v>11</v>
      </c>
      <c r="P50" s="23">
        <f t="shared" si="4"/>
        <v>208485.29724000001</v>
      </c>
    </row>
    <row r="51" spans="1:16">
      <c r="A51" s="12"/>
      <c r="B51" s="12"/>
      <c r="C51" s="12" t="s">
        <v>33</v>
      </c>
      <c r="D51" s="12"/>
      <c r="E51" s="12" t="s">
        <v>21</v>
      </c>
      <c r="F51" s="13" t="s">
        <v>11</v>
      </c>
      <c r="G51" s="13">
        <v>40.299999999999997</v>
      </c>
      <c r="H51" s="13">
        <v>25.95</v>
      </c>
      <c r="I51" s="14">
        <v>0</v>
      </c>
      <c r="J51" s="14">
        <v>0</v>
      </c>
      <c r="K51" s="14">
        <f t="shared" si="0"/>
        <v>0</v>
      </c>
      <c r="L51" s="13">
        <v>0</v>
      </c>
      <c r="M51" s="13">
        <f t="shared" si="2"/>
        <v>0</v>
      </c>
      <c r="N51" s="13">
        <f t="shared" si="3"/>
        <v>0</v>
      </c>
      <c r="O51" s="13" t="s">
        <v>11</v>
      </c>
      <c r="P51" s="23">
        <f t="shared" si="4"/>
        <v>0</v>
      </c>
    </row>
    <row r="52" spans="1:16">
      <c r="A52" s="12"/>
      <c r="B52" s="12"/>
      <c r="C52" s="12" t="s">
        <v>33</v>
      </c>
      <c r="D52" s="12"/>
      <c r="E52" s="12" t="s">
        <v>21</v>
      </c>
      <c r="F52" s="13" t="s">
        <v>11</v>
      </c>
      <c r="G52" s="13">
        <v>43.11</v>
      </c>
      <c r="H52" s="13">
        <v>27.79</v>
      </c>
      <c r="I52" s="14">
        <v>0</v>
      </c>
      <c r="J52" s="14">
        <v>0</v>
      </c>
      <c r="K52" s="14">
        <f t="shared" si="0"/>
        <v>0</v>
      </c>
      <c r="L52" s="13">
        <v>0</v>
      </c>
      <c r="M52" s="13">
        <f t="shared" si="2"/>
        <v>0</v>
      </c>
      <c r="N52" s="13">
        <f t="shared" si="3"/>
        <v>0</v>
      </c>
      <c r="O52" s="13" t="s">
        <v>11</v>
      </c>
      <c r="P52" s="23">
        <f t="shared" si="4"/>
        <v>0</v>
      </c>
    </row>
    <row r="53" spans="1:16">
      <c r="A53" s="12"/>
      <c r="B53" s="12"/>
      <c r="C53" s="12" t="s">
        <v>34</v>
      </c>
      <c r="D53" s="12" t="s">
        <v>35</v>
      </c>
      <c r="E53" s="12" t="s">
        <v>19</v>
      </c>
      <c r="F53" s="13" t="s">
        <v>11</v>
      </c>
      <c r="G53" s="13">
        <v>28.01</v>
      </c>
      <c r="H53" s="13">
        <v>18.59</v>
      </c>
      <c r="I53" s="14">
        <v>0</v>
      </c>
      <c r="J53" s="14">
        <v>0</v>
      </c>
      <c r="K53" s="14">
        <f t="shared" si="0"/>
        <v>0</v>
      </c>
      <c r="L53" s="13">
        <v>0</v>
      </c>
      <c r="M53" s="13">
        <f t="shared" si="2"/>
        <v>0</v>
      </c>
      <c r="N53" s="13">
        <f t="shared" si="3"/>
        <v>0</v>
      </c>
      <c r="O53" s="13" t="s">
        <v>11</v>
      </c>
      <c r="P53" s="23">
        <f t="shared" si="4"/>
        <v>0</v>
      </c>
    </row>
    <row r="54" spans="1:16">
      <c r="A54" s="12"/>
      <c r="B54" s="12"/>
      <c r="C54" s="12" t="s">
        <v>34</v>
      </c>
      <c r="D54" s="12" t="s">
        <v>35</v>
      </c>
      <c r="E54" s="12" t="s">
        <v>19</v>
      </c>
      <c r="F54" s="13" t="s">
        <v>11</v>
      </c>
      <c r="G54" s="13">
        <v>29.71</v>
      </c>
      <c r="H54" s="13">
        <v>19.91</v>
      </c>
      <c r="I54" s="14">
        <v>0</v>
      </c>
      <c r="J54" s="14">
        <v>0</v>
      </c>
      <c r="K54" s="14">
        <f t="shared" si="0"/>
        <v>0</v>
      </c>
      <c r="L54" s="13">
        <v>0</v>
      </c>
      <c r="M54" s="13">
        <f t="shared" si="2"/>
        <v>0</v>
      </c>
      <c r="N54" s="13">
        <f t="shared" si="3"/>
        <v>0</v>
      </c>
      <c r="O54" s="13" t="s">
        <v>11</v>
      </c>
      <c r="P54" s="23">
        <f t="shared" si="4"/>
        <v>0</v>
      </c>
    </row>
    <row r="55" spans="1:16">
      <c r="A55" s="12"/>
      <c r="B55" s="12"/>
      <c r="C55" s="12" t="s">
        <v>34</v>
      </c>
      <c r="D55" s="12" t="s">
        <v>35</v>
      </c>
      <c r="E55" s="12" t="s">
        <v>21</v>
      </c>
      <c r="F55" s="13" t="s">
        <v>11</v>
      </c>
      <c r="G55" s="13">
        <v>40.299999999999997</v>
      </c>
      <c r="H55" s="13">
        <v>20.93</v>
      </c>
      <c r="I55" s="14">
        <v>0</v>
      </c>
      <c r="J55" s="14">
        <v>0</v>
      </c>
      <c r="K55" s="14">
        <f t="shared" si="0"/>
        <v>0</v>
      </c>
      <c r="L55" s="13">
        <v>0</v>
      </c>
      <c r="M55" s="13">
        <f t="shared" si="2"/>
        <v>0</v>
      </c>
      <c r="N55" s="13">
        <f t="shared" si="3"/>
        <v>0</v>
      </c>
      <c r="O55" s="13" t="s">
        <v>11</v>
      </c>
      <c r="P55" s="23">
        <f t="shared" si="4"/>
        <v>0</v>
      </c>
    </row>
    <row r="56" spans="1:16">
      <c r="A56" s="12"/>
      <c r="B56" s="12"/>
      <c r="C56" s="12" t="s">
        <v>34</v>
      </c>
      <c r="D56" s="12" t="s">
        <v>35</v>
      </c>
      <c r="E56" s="12" t="s">
        <v>21</v>
      </c>
      <c r="F56" s="13" t="s">
        <v>11</v>
      </c>
      <c r="G56" s="13">
        <v>43.11</v>
      </c>
      <c r="H56" s="13">
        <v>22.42</v>
      </c>
      <c r="I56" s="14">
        <v>0</v>
      </c>
      <c r="J56" s="14">
        <v>0</v>
      </c>
      <c r="K56" s="14">
        <f t="shared" si="0"/>
        <v>0</v>
      </c>
      <c r="L56" s="13">
        <v>0</v>
      </c>
      <c r="M56" s="13">
        <f t="shared" si="2"/>
        <v>0</v>
      </c>
      <c r="N56" s="13">
        <f t="shared" si="3"/>
        <v>0</v>
      </c>
      <c r="O56" s="13" t="s">
        <v>11</v>
      </c>
      <c r="P56" s="23">
        <f t="shared" si="4"/>
        <v>0</v>
      </c>
    </row>
    <row r="57" spans="1:16" ht="31.5">
      <c r="A57" s="8">
        <v>2901012238</v>
      </c>
      <c r="B57" s="28" t="s">
        <v>152</v>
      </c>
      <c r="C57" s="29"/>
      <c r="D57" s="30"/>
      <c r="E57" s="9" t="s">
        <v>20</v>
      </c>
      <c r="F57" s="10">
        <v>0</v>
      </c>
      <c r="G57" s="10" t="s">
        <v>11</v>
      </c>
      <c r="H57" s="10" t="s">
        <v>11</v>
      </c>
      <c r="I57" s="11">
        <v>0</v>
      </c>
      <c r="J57" s="11">
        <v>0</v>
      </c>
      <c r="K57" s="11">
        <f t="shared" si="0"/>
        <v>0</v>
      </c>
      <c r="L57" s="10">
        <v>0</v>
      </c>
      <c r="M57" s="10">
        <v>0</v>
      </c>
      <c r="N57" s="10">
        <v>0</v>
      </c>
      <c r="O57" s="10">
        <v>0</v>
      </c>
      <c r="P57" s="6">
        <f t="shared" ref="P57:P60" si="5">N57+F57</f>
        <v>0</v>
      </c>
    </row>
    <row r="58" spans="1:16">
      <c r="A58" s="8">
        <v>2901012238</v>
      </c>
      <c r="B58" s="28" t="s">
        <v>152</v>
      </c>
      <c r="C58" s="29"/>
      <c r="D58" s="30"/>
      <c r="E58" s="9" t="s">
        <v>21</v>
      </c>
      <c r="F58" s="10">
        <v>3241772.66</v>
      </c>
      <c r="G58" s="10" t="s">
        <v>11</v>
      </c>
      <c r="H58" s="10" t="s">
        <v>11</v>
      </c>
      <c r="I58" s="11">
        <v>12351892.929</v>
      </c>
      <c r="J58" s="11">
        <f>J62+J63</f>
        <v>1264755.8799999999</v>
      </c>
      <c r="K58" s="11">
        <f t="shared" si="0"/>
        <v>13616648.809</v>
      </c>
      <c r="L58" s="10">
        <v>33712751.710000001</v>
      </c>
      <c r="M58" s="10">
        <f>M62+M63</f>
        <v>3440135.993600003</v>
      </c>
      <c r="N58" s="10">
        <f>N62+N63</f>
        <v>33911115.042480014</v>
      </c>
      <c r="O58" s="10">
        <v>30808881.57</v>
      </c>
      <c r="P58" s="6">
        <f t="shared" si="5"/>
        <v>37152887.702480018</v>
      </c>
    </row>
    <row r="59" spans="1:16">
      <c r="A59" s="8">
        <v>2901012238</v>
      </c>
      <c r="B59" s="28" t="s">
        <v>152</v>
      </c>
      <c r="C59" s="29"/>
      <c r="D59" s="30"/>
      <c r="E59" s="9" t="s">
        <v>19</v>
      </c>
      <c r="F59" s="10">
        <v>0</v>
      </c>
      <c r="G59" s="10" t="s">
        <v>11</v>
      </c>
      <c r="H59" s="10" t="s">
        <v>11</v>
      </c>
      <c r="I59" s="11">
        <v>4421747.2419999996</v>
      </c>
      <c r="J59" s="11">
        <f>J61</f>
        <v>1066148.3899999999</v>
      </c>
      <c r="K59" s="11">
        <f t="shared" si="0"/>
        <v>5487895.6319999993</v>
      </c>
      <c r="L59" s="10">
        <v>9683626.4600000009</v>
      </c>
      <c r="M59" s="10">
        <f>M61</f>
        <v>2334864.9740999974</v>
      </c>
      <c r="N59" s="10">
        <f>N61</f>
        <v>12018491.434079986</v>
      </c>
      <c r="O59" s="10">
        <v>7293157.25</v>
      </c>
      <c r="P59" s="6">
        <f t="shared" si="5"/>
        <v>12018491.434079986</v>
      </c>
    </row>
    <row r="60" spans="1:16">
      <c r="A60" s="8">
        <v>2901012238</v>
      </c>
      <c r="B60" s="28" t="s">
        <v>152</v>
      </c>
      <c r="C60" s="29"/>
      <c r="D60" s="30"/>
      <c r="E60" s="9" t="s">
        <v>2</v>
      </c>
      <c r="F60" s="10">
        <v>3241772.66</v>
      </c>
      <c r="G60" s="10" t="s">
        <v>11</v>
      </c>
      <c r="H60" s="10" t="s">
        <v>11</v>
      </c>
      <c r="I60" s="11">
        <v>16773640.171</v>
      </c>
      <c r="J60" s="11">
        <f>J57+J58+J59</f>
        <v>2330904.2699999996</v>
      </c>
      <c r="K60" s="11">
        <f t="shared" si="0"/>
        <v>19104544.441</v>
      </c>
      <c r="L60" s="10">
        <v>43396378.170000002</v>
      </c>
      <c r="M60" s="10">
        <f>M57+M58+M59</f>
        <v>5775000.9677000009</v>
      </c>
      <c r="N60" s="10">
        <f>N57+N58+N59</f>
        <v>45929606.476559997</v>
      </c>
      <c r="O60" s="10">
        <v>38102038.82</v>
      </c>
      <c r="P60" s="6">
        <f t="shared" si="5"/>
        <v>49171379.136559993</v>
      </c>
    </row>
    <row r="61" spans="1:16">
      <c r="A61" s="12"/>
      <c r="B61" s="12"/>
      <c r="C61" s="12" t="s">
        <v>29</v>
      </c>
      <c r="D61" s="12"/>
      <c r="E61" s="12" t="s">
        <v>19</v>
      </c>
      <c r="F61" s="13" t="s">
        <v>11</v>
      </c>
      <c r="G61" s="13">
        <v>22.88</v>
      </c>
      <c r="H61" s="13">
        <v>20.69</v>
      </c>
      <c r="I61" s="14">
        <v>4421747.2419999996</v>
      </c>
      <c r="J61" s="14">
        <v>1066148.3899999999</v>
      </c>
      <c r="K61" s="14">
        <f t="shared" si="0"/>
        <v>5487895.6319999993</v>
      </c>
      <c r="L61" s="13">
        <v>9683626.4600000009</v>
      </c>
      <c r="M61" s="13">
        <f t="shared" si="2"/>
        <v>2334864.9740999974</v>
      </c>
      <c r="N61" s="13">
        <f t="shared" ref="N61:N63" si="6">K61*(G61-H61)</f>
        <v>12018491.434079986</v>
      </c>
      <c r="O61" s="13" t="s">
        <v>11</v>
      </c>
      <c r="P61" s="23">
        <f t="shared" ref="P61:P63" si="7">N61</f>
        <v>12018491.434079986</v>
      </c>
    </row>
    <row r="62" spans="1:16">
      <c r="A62" s="12"/>
      <c r="B62" s="12"/>
      <c r="C62" s="12" t="s">
        <v>29</v>
      </c>
      <c r="D62" s="12"/>
      <c r="E62" s="12" t="s">
        <v>21</v>
      </c>
      <c r="F62" s="13" t="s">
        <v>11</v>
      </c>
      <c r="G62" s="13">
        <v>23.89</v>
      </c>
      <c r="H62" s="13">
        <v>21.57</v>
      </c>
      <c r="I62" s="14">
        <v>7815424.2949999999</v>
      </c>
      <c r="J62" s="14">
        <v>0</v>
      </c>
      <c r="K62" s="14">
        <f t="shared" si="0"/>
        <v>7815424.2949999999</v>
      </c>
      <c r="L62" s="13">
        <v>18131784.370000001</v>
      </c>
      <c r="M62" s="13">
        <f t="shared" si="2"/>
        <v>0</v>
      </c>
      <c r="N62" s="13">
        <f t="shared" si="6"/>
        <v>18131784.364400003</v>
      </c>
      <c r="O62" s="13" t="s">
        <v>11</v>
      </c>
      <c r="P62" s="23">
        <f t="shared" si="7"/>
        <v>18131784.364400003</v>
      </c>
    </row>
    <row r="63" spans="1:16">
      <c r="A63" s="12"/>
      <c r="B63" s="12"/>
      <c r="C63" s="12" t="s">
        <v>29</v>
      </c>
      <c r="D63" s="12"/>
      <c r="E63" s="12" t="s">
        <v>21</v>
      </c>
      <c r="F63" s="13" t="s">
        <v>11</v>
      </c>
      <c r="G63" s="13">
        <v>25.3</v>
      </c>
      <c r="H63" s="13">
        <v>22.58</v>
      </c>
      <c r="I63" s="14">
        <v>4536468.6339999996</v>
      </c>
      <c r="J63" s="14">
        <v>1264755.8799999999</v>
      </c>
      <c r="K63" s="14">
        <f t="shared" si="0"/>
        <v>5801224.5139999995</v>
      </c>
      <c r="L63" s="13">
        <v>12339194.68</v>
      </c>
      <c r="M63" s="13">
        <f t="shared" si="2"/>
        <v>3440135.993600003</v>
      </c>
      <c r="N63" s="13">
        <f t="shared" si="6"/>
        <v>15779330.678080013</v>
      </c>
      <c r="O63" s="13" t="s">
        <v>11</v>
      </c>
      <c r="P63" s="23">
        <f t="shared" si="7"/>
        <v>15779330.678080013</v>
      </c>
    </row>
    <row r="64" spans="1:16" ht="31.5">
      <c r="A64" s="8">
        <v>2901179251</v>
      </c>
      <c r="B64" s="28" t="s">
        <v>153</v>
      </c>
      <c r="C64" s="29"/>
      <c r="D64" s="30"/>
      <c r="E64" s="9" t="s">
        <v>20</v>
      </c>
      <c r="F64" s="10">
        <v>15347.35</v>
      </c>
      <c r="G64" s="10" t="s">
        <v>11</v>
      </c>
      <c r="H64" s="10" t="s">
        <v>11</v>
      </c>
      <c r="I64" s="11">
        <v>7925.8090000000002</v>
      </c>
      <c r="J64" s="11">
        <f>J68+J69+J70+J71</f>
        <v>1549.26</v>
      </c>
      <c r="K64" s="11">
        <f t="shared" si="0"/>
        <v>9475.0689999999995</v>
      </c>
      <c r="L64" s="10">
        <v>119067.48</v>
      </c>
      <c r="M64" s="10">
        <f>M68+M69+M70+M71</f>
        <v>19285.875599999996</v>
      </c>
      <c r="N64" s="10">
        <f>N68+N69+N70+N71</f>
        <v>123006.00485999999</v>
      </c>
      <c r="O64" s="10">
        <v>108119.53</v>
      </c>
      <c r="P64" s="6">
        <f t="shared" ref="P64:P67" si="8">N64+F64</f>
        <v>138353.35485999999</v>
      </c>
    </row>
    <row r="65" spans="1:16">
      <c r="A65" s="8">
        <v>2901179251</v>
      </c>
      <c r="B65" s="28" t="s">
        <v>153</v>
      </c>
      <c r="C65" s="29"/>
      <c r="D65" s="30"/>
      <c r="E65" s="9" t="s">
        <v>21</v>
      </c>
      <c r="F65" s="10">
        <v>386795.75</v>
      </c>
      <c r="G65" s="10" t="s">
        <v>11</v>
      </c>
      <c r="H65" s="10" t="s">
        <v>11</v>
      </c>
      <c r="I65" s="11">
        <v>104862.159</v>
      </c>
      <c r="J65" s="11">
        <f>J72+J73+J74+J75+J78+J79</f>
        <v>7120.7129999999997</v>
      </c>
      <c r="K65" s="11">
        <f t="shared" si="0"/>
        <v>111982.872</v>
      </c>
      <c r="L65" s="10">
        <v>4684409.3899999997</v>
      </c>
      <c r="M65" s="10">
        <f>M72+M73+M74+M75+M78+M79</f>
        <v>508565.73154000007</v>
      </c>
      <c r="N65" s="10">
        <f>N72+N73+N74+N75+N78+N79</f>
        <v>4806179.3289099997</v>
      </c>
      <c r="O65" s="10">
        <v>4202590.22</v>
      </c>
      <c r="P65" s="6">
        <f t="shared" si="8"/>
        <v>5192975.0789099997</v>
      </c>
    </row>
    <row r="66" spans="1:16">
      <c r="A66" s="8">
        <v>2901179251</v>
      </c>
      <c r="B66" s="28" t="s">
        <v>153</v>
      </c>
      <c r="C66" s="29"/>
      <c r="D66" s="30"/>
      <c r="E66" s="9" t="s">
        <v>19</v>
      </c>
      <c r="F66" s="10">
        <v>17662.830000000002</v>
      </c>
      <c r="G66" s="10" t="s">
        <v>11</v>
      </c>
      <c r="H66" s="10" t="s">
        <v>11</v>
      </c>
      <c r="I66" s="11">
        <v>19176.86</v>
      </c>
      <c r="J66" s="11">
        <f>J76+J77</f>
        <v>1674.0450000000001</v>
      </c>
      <c r="K66" s="11">
        <f t="shared" si="0"/>
        <v>20850.904999999999</v>
      </c>
      <c r="L66" s="10">
        <v>216180.36</v>
      </c>
      <c r="M66" s="10">
        <f>M76+M77</f>
        <v>18062.945550000011</v>
      </c>
      <c r="N66" s="10">
        <f>N76+N77</f>
        <v>216580.48555000004</v>
      </c>
      <c r="O66" s="10">
        <v>197548.34</v>
      </c>
      <c r="P66" s="6">
        <f t="shared" si="8"/>
        <v>234243.31555000006</v>
      </c>
    </row>
    <row r="67" spans="1:16">
      <c r="A67" s="8">
        <v>2901179251</v>
      </c>
      <c r="B67" s="28" t="s">
        <v>153</v>
      </c>
      <c r="C67" s="29"/>
      <c r="D67" s="30"/>
      <c r="E67" s="9" t="s">
        <v>2</v>
      </c>
      <c r="F67" s="10">
        <v>419805.93</v>
      </c>
      <c r="G67" s="10" t="s">
        <v>11</v>
      </c>
      <c r="H67" s="10" t="s">
        <v>11</v>
      </c>
      <c r="I67" s="11">
        <v>131964.82800000001</v>
      </c>
      <c r="J67" s="11">
        <f>J64+J65+J66</f>
        <v>10344.018</v>
      </c>
      <c r="K67" s="11">
        <f t="shared" si="0"/>
        <v>142308.84600000002</v>
      </c>
      <c r="L67" s="10">
        <v>5019657.2300000004</v>
      </c>
      <c r="M67" s="10">
        <f>M64+M65+M66</f>
        <v>545914.55269000016</v>
      </c>
      <c r="N67" s="10">
        <f>N64+N65+N66</f>
        <v>5145765.8193199998</v>
      </c>
      <c r="O67" s="10">
        <v>4508258.09</v>
      </c>
      <c r="P67" s="6">
        <f t="shared" si="8"/>
        <v>5565571.7493199995</v>
      </c>
    </row>
    <row r="68" spans="1:16" ht="31.5">
      <c r="A68" s="12"/>
      <c r="B68" s="12"/>
      <c r="C68" s="12" t="s">
        <v>36</v>
      </c>
      <c r="D68" s="12" t="s">
        <v>37</v>
      </c>
      <c r="E68" s="12" t="s">
        <v>20</v>
      </c>
      <c r="F68" s="13" t="s">
        <v>11</v>
      </c>
      <c r="G68" s="13">
        <v>43.04</v>
      </c>
      <c r="H68" s="13">
        <v>30</v>
      </c>
      <c r="I68" s="14">
        <v>2997.3130000000001</v>
      </c>
      <c r="J68" s="14">
        <v>0</v>
      </c>
      <c r="K68" s="14">
        <f t="shared" si="0"/>
        <v>2997.3130000000001</v>
      </c>
      <c r="L68" s="13">
        <v>39084.97</v>
      </c>
      <c r="M68" s="13">
        <f t="shared" si="2"/>
        <v>0</v>
      </c>
      <c r="N68" s="13">
        <f t="shared" ref="N68:N79" si="9">K68*(G68-H68)</f>
        <v>39084.961519999997</v>
      </c>
      <c r="O68" s="13" t="s">
        <v>11</v>
      </c>
      <c r="P68" s="23">
        <f t="shared" ref="P68:P79" si="10">N68</f>
        <v>39084.961519999997</v>
      </c>
    </row>
    <row r="69" spans="1:16" ht="31.5">
      <c r="A69" s="12"/>
      <c r="B69" s="12"/>
      <c r="C69" s="12" t="s">
        <v>36</v>
      </c>
      <c r="D69" s="12" t="s">
        <v>37</v>
      </c>
      <c r="E69" s="12" t="s">
        <v>20</v>
      </c>
      <c r="F69" s="13" t="s">
        <v>11</v>
      </c>
      <c r="G69" s="13">
        <v>44.79</v>
      </c>
      <c r="H69" s="13">
        <v>32.130000000000003</v>
      </c>
      <c r="I69" s="14">
        <v>685.09500000000003</v>
      </c>
      <c r="J69" s="14">
        <v>1003</v>
      </c>
      <c r="K69" s="14">
        <f t="shared" si="0"/>
        <v>1688.095</v>
      </c>
      <c r="L69" s="13">
        <v>8673.2999999999993</v>
      </c>
      <c r="M69" s="13">
        <f t="shared" si="2"/>
        <v>12697.979999999996</v>
      </c>
      <c r="N69" s="13">
        <f t="shared" si="9"/>
        <v>21371.282699999996</v>
      </c>
      <c r="O69" s="13" t="s">
        <v>11</v>
      </c>
      <c r="P69" s="23">
        <f t="shared" si="10"/>
        <v>21371.282699999996</v>
      </c>
    </row>
    <row r="70" spans="1:16" ht="31.5">
      <c r="A70" s="12"/>
      <c r="B70" s="12"/>
      <c r="C70" s="12" t="s">
        <v>22</v>
      </c>
      <c r="D70" s="12" t="s">
        <v>38</v>
      </c>
      <c r="E70" s="12" t="s">
        <v>20</v>
      </c>
      <c r="F70" s="13" t="s">
        <v>11</v>
      </c>
      <c r="G70" s="13">
        <v>84.6</v>
      </c>
      <c r="H70" s="13">
        <v>70.88</v>
      </c>
      <c r="I70" s="14">
        <v>2883.4029999999998</v>
      </c>
      <c r="J70" s="14">
        <v>0</v>
      </c>
      <c r="K70" s="14">
        <f t="shared" si="0"/>
        <v>2883.4029999999998</v>
      </c>
      <c r="L70" s="13">
        <v>39560.28</v>
      </c>
      <c r="M70" s="13">
        <f t="shared" si="2"/>
        <v>0</v>
      </c>
      <c r="N70" s="13">
        <f t="shared" si="9"/>
        <v>39560.289159999993</v>
      </c>
      <c r="O70" s="13" t="s">
        <v>11</v>
      </c>
      <c r="P70" s="23">
        <f t="shared" si="10"/>
        <v>39560.289159999993</v>
      </c>
    </row>
    <row r="71" spans="1:16" ht="31.5">
      <c r="A71" s="12"/>
      <c r="B71" s="12"/>
      <c r="C71" s="12" t="s">
        <v>22</v>
      </c>
      <c r="D71" s="12" t="s">
        <v>38</v>
      </c>
      <c r="E71" s="12" t="s">
        <v>20</v>
      </c>
      <c r="F71" s="13" t="s">
        <v>11</v>
      </c>
      <c r="G71" s="13">
        <v>87.97</v>
      </c>
      <c r="H71" s="13">
        <v>75.91</v>
      </c>
      <c r="I71" s="14">
        <v>1359.998</v>
      </c>
      <c r="J71" s="14">
        <v>546.26</v>
      </c>
      <c r="K71" s="14">
        <f t="shared" si="0"/>
        <v>1906.258</v>
      </c>
      <c r="L71" s="13">
        <v>16401.580000000002</v>
      </c>
      <c r="M71" s="13">
        <f t="shared" si="2"/>
        <v>6587.8956000000007</v>
      </c>
      <c r="N71" s="13">
        <f t="shared" si="9"/>
        <v>22989.471480000004</v>
      </c>
      <c r="O71" s="13" t="s">
        <v>11</v>
      </c>
      <c r="P71" s="23">
        <f t="shared" si="10"/>
        <v>22989.471480000004</v>
      </c>
    </row>
    <row r="72" spans="1:16">
      <c r="A72" s="12"/>
      <c r="B72" s="12"/>
      <c r="C72" s="12" t="s">
        <v>39</v>
      </c>
      <c r="D72" s="12"/>
      <c r="E72" s="12" t="s">
        <v>21</v>
      </c>
      <c r="F72" s="13" t="s">
        <v>11</v>
      </c>
      <c r="G72" s="13">
        <v>64.599999999999994</v>
      </c>
      <c r="H72" s="13">
        <v>45.15</v>
      </c>
      <c r="I72" s="14">
        <v>31612.816999999999</v>
      </c>
      <c r="J72" s="14">
        <v>0</v>
      </c>
      <c r="K72" s="14">
        <f t="shared" si="0"/>
        <v>31612.816999999999</v>
      </c>
      <c r="L72" s="13">
        <v>614869.30000000005</v>
      </c>
      <c r="M72" s="13">
        <f t="shared" si="2"/>
        <v>0</v>
      </c>
      <c r="N72" s="13">
        <f t="shared" si="9"/>
        <v>614869.29064999986</v>
      </c>
      <c r="O72" s="13" t="s">
        <v>11</v>
      </c>
      <c r="P72" s="23">
        <f t="shared" si="10"/>
        <v>614869.29064999986</v>
      </c>
    </row>
    <row r="73" spans="1:16">
      <c r="A73" s="12"/>
      <c r="B73" s="12"/>
      <c r="C73" s="12" t="s">
        <v>39</v>
      </c>
      <c r="D73" s="12"/>
      <c r="E73" s="12" t="s">
        <v>21</v>
      </c>
      <c r="F73" s="13" t="s">
        <v>11</v>
      </c>
      <c r="G73" s="13">
        <v>97.08</v>
      </c>
      <c r="H73" s="13">
        <v>48.36</v>
      </c>
      <c r="I73" s="14">
        <v>0</v>
      </c>
      <c r="J73" s="14">
        <v>0</v>
      </c>
      <c r="K73" s="14">
        <f t="shared" si="0"/>
        <v>0</v>
      </c>
      <c r="L73" s="13">
        <v>0</v>
      </c>
      <c r="M73" s="13">
        <f t="shared" si="2"/>
        <v>0</v>
      </c>
      <c r="N73" s="13">
        <f t="shared" si="9"/>
        <v>0</v>
      </c>
      <c r="O73" s="13" t="s">
        <v>11</v>
      </c>
      <c r="P73" s="23">
        <f t="shared" si="10"/>
        <v>0</v>
      </c>
    </row>
    <row r="74" spans="1:16">
      <c r="A74" s="12"/>
      <c r="B74" s="12"/>
      <c r="C74" s="12" t="s">
        <v>24</v>
      </c>
      <c r="D74" s="12"/>
      <c r="E74" s="12" t="s">
        <v>21</v>
      </c>
      <c r="F74" s="13" t="s">
        <v>11</v>
      </c>
      <c r="G74" s="13">
        <v>64.569999999999993</v>
      </c>
      <c r="H74" s="13">
        <v>48.22</v>
      </c>
      <c r="I74" s="14">
        <v>28782.492999999999</v>
      </c>
      <c r="J74" s="14">
        <v>0</v>
      </c>
      <c r="K74" s="14">
        <f t="shared" si="0"/>
        <v>28782.492999999999</v>
      </c>
      <c r="L74" s="13">
        <v>470593.77</v>
      </c>
      <c r="M74" s="13">
        <f t="shared" si="2"/>
        <v>0</v>
      </c>
      <c r="N74" s="13">
        <f t="shared" si="9"/>
        <v>470593.76054999983</v>
      </c>
      <c r="O74" s="13" t="s">
        <v>11</v>
      </c>
      <c r="P74" s="23">
        <f t="shared" si="10"/>
        <v>470593.76054999983</v>
      </c>
    </row>
    <row r="75" spans="1:16">
      <c r="A75" s="12"/>
      <c r="B75" s="12"/>
      <c r="C75" s="12" t="s">
        <v>24</v>
      </c>
      <c r="D75" s="12"/>
      <c r="E75" s="12" t="s">
        <v>21</v>
      </c>
      <c r="F75" s="13" t="s">
        <v>11</v>
      </c>
      <c r="G75" s="13">
        <v>116.1</v>
      </c>
      <c r="H75" s="13">
        <v>51.64</v>
      </c>
      <c r="I75" s="14">
        <v>18514.702000000001</v>
      </c>
      <c r="J75" s="14">
        <v>4880</v>
      </c>
      <c r="K75" s="14">
        <f t="shared" si="0"/>
        <v>23394.702000000001</v>
      </c>
      <c r="L75" s="13">
        <v>1193457.7</v>
      </c>
      <c r="M75" s="13">
        <f t="shared" si="2"/>
        <v>314564.8</v>
      </c>
      <c r="N75" s="13">
        <f t="shared" si="9"/>
        <v>1508022.49092</v>
      </c>
      <c r="O75" s="13" t="s">
        <v>11</v>
      </c>
      <c r="P75" s="23">
        <f t="shared" si="10"/>
        <v>1508022.49092</v>
      </c>
    </row>
    <row r="76" spans="1:16">
      <c r="A76" s="12"/>
      <c r="B76" s="12"/>
      <c r="C76" s="12" t="s">
        <v>26</v>
      </c>
      <c r="D76" s="12" t="s">
        <v>40</v>
      </c>
      <c r="E76" s="12" t="s">
        <v>19</v>
      </c>
      <c r="F76" s="13" t="s">
        <v>11</v>
      </c>
      <c r="G76" s="13">
        <v>43.07</v>
      </c>
      <c r="H76" s="13">
        <v>33.06</v>
      </c>
      <c r="I76" s="14">
        <v>10770.23</v>
      </c>
      <c r="J76" s="14">
        <v>0</v>
      </c>
      <c r="K76" s="14">
        <f t="shared" ref="K76:K139" si="11">I76+J76</f>
        <v>10770.23</v>
      </c>
      <c r="L76" s="13">
        <v>107809.99</v>
      </c>
      <c r="M76" s="13">
        <f t="shared" si="2"/>
        <v>0</v>
      </c>
      <c r="N76" s="13">
        <f t="shared" si="9"/>
        <v>107810.00229999998</v>
      </c>
      <c r="O76" s="13" t="s">
        <v>11</v>
      </c>
      <c r="P76" s="23">
        <f t="shared" si="10"/>
        <v>107810.00229999998</v>
      </c>
    </row>
    <row r="77" spans="1:16">
      <c r="A77" s="12"/>
      <c r="B77" s="12"/>
      <c r="C77" s="12" t="s">
        <v>26</v>
      </c>
      <c r="D77" s="12" t="s">
        <v>40</v>
      </c>
      <c r="E77" s="12" t="s">
        <v>19</v>
      </c>
      <c r="F77" s="13" t="s">
        <v>11</v>
      </c>
      <c r="G77" s="13">
        <v>46.2</v>
      </c>
      <c r="H77" s="13">
        <v>35.409999999999997</v>
      </c>
      <c r="I77" s="14">
        <v>8406.6299999999992</v>
      </c>
      <c r="J77" s="14">
        <v>1674.0450000000001</v>
      </c>
      <c r="K77" s="14">
        <f t="shared" si="11"/>
        <v>10080.674999999999</v>
      </c>
      <c r="L77" s="13">
        <v>90707.54</v>
      </c>
      <c r="M77" s="13">
        <f t="shared" si="2"/>
        <v>18062.945550000011</v>
      </c>
      <c r="N77" s="13">
        <f t="shared" si="9"/>
        <v>108770.48325000005</v>
      </c>
      <c r="O77" s="13" t="s">
        <v>11</v>
      </c>
      <c r="P77" s="23">
        <f t="shared" si="10"/>
        <v>108770.48325000005</v>
      </c>
    </row>
    <row r="78" spans="1:16">
      <c r="A78" s="12"/>
      <c r="B78" s="12"/>
      <c r="C78" s="12" t="s">
        <v>26</v>
      </c>
      <c r="D78" s="12" t="s">
        <v>40</v>
      </c>
      <c r="E78" s="12" t="s">
        <v>21</v>
      </c>
      <c r="F78" s="13" t="s">
        <v>11</v>
      </c>
      <c r="G78" s="13">
        <v>109.08</v>
      </c>
      <c r="H78" s="13">
        <v>38.93</v>
      </c>
      <c r="I78" s="14">
        <v>13891.906999999999</v>
      </c>
      <c r="J78" s="14">
        <v>0</v>
      </c>
      <c r="K78" s="14">
        <f t="shared" si="11"/>
        <v>13891.906999999999</v>
      </c>
      <c r="L78" s="13">
        <v>974517.29</v>
      </c>
      <c r="M78" s="13">
        <f t="shared" si="2"/>
        <v>0</v>
      </c>
      <c r="N78" s="13">
        <f t="shared" si="9"/>
        <v>974517.27604999999</v>
      </c>
      <c r="O78" s="13" t="s">
        <v>11</v>
      </c>
      <c r="P78" s="23">
        <f t="shared" si="10"/>
        <v>974517.27604999999</v>
      </c>
    </row>
    <row r="79" spans="1:16">
      <c r="A79" s="12"/>
      <c r="B79" s="12"/>
      <c r="C79" s="12" t="s">
        <v>26</v>
      </c>
      <c r="D79" s="12" t="s">
        <v>40</v>
      </c>
      <c r="E79" s="12" t="s">
        <v>21</v>
      </c>
      <c r="F79" s="13" t="s">
        <v>11</v>
      </c>
      <c r="G79" s="13">
        <v>128.27000000000001</v>
      </c>
      <c r="H79" s="13">
        <v>41.69</v>
      </c>
      <c r="I79" s="14">
        <v>12060.24</v>
      </c>
      <c r="J79" s="14">
        <v>2240.7130000000002</v>
      </c>
      <c r="K79" s="14">
        <f t="shared" si="11"/>
        <v>14300.953</v>
      </c>
      <c r="L79" s="13">
        <v>1044175.58</v>
      </c>
      <c r="M79" s="13">
        <f t="shared" si="2"/>
        <v>194000.93154000005</v>
      </c>
      <c r="N79" s="13">
        <f t="shared" si="9"/>
        <v>1238176.5107400001</v>
      </c>
      <c r="O79" s="13" t="s">
        <v>11</v>
      </c>
      <c r="P79" s="23">
        <f t="shared" si="10"/>
        <v>1238176.5107400001</v>
      </c>
    </row>
    <row r="80" spans="1:16" ht="31.5">
      <c r="A80" s="8">
        <v>2918011497</v>
      </c>
      <c r="B80" s="28" t="s">
        <v>154</v>
      </c>
      <c r="C80" s="29"/>
      <c r="D80" s="30"/>
      <c r="E80" s="9" t="s">
        <v>20</v>
      </c>
      <c r="F80" s="10">
        <v>0</v>
      </c>
      <c r="G80" s="10" t="s">
        <v>11</v>
      </c>
      <c r="H80" s="10" t="s">
        <v>11</v>
      </c>
      <c r="I80" s="11">
        <v>0</v>
      </c>
      <c r="J80" s="11">
        <v>0</v>
      </c>
      <c r="K80" s="11">
        <f t="shared" si="11"/>
        <v>0</v>
      </c>
      <c r="L80" s="10">
        <v>0</v>
      </c>
      <c r="M80" s="10">
        <v>0</v>
      </c>
      <c r="N80" s="10">
        <v>0</v>
      </c>
      <c r="O80" s="10">
        <v>0</v>
      </c>
      <c r="P80" s="6">
        <f t="shared" ref="P80:P83" si="12">N80+F80</f>
        <v>0</v>
      </c>
    </row>
    <row r="81" spans="1:16">
      <c r="A81" s="8">
        <v>2918011497</v>
      </c>
      <c r="B81" s="28" t="s">
        <v>154</v>
      </c>
      <c r="C81" s="29"/>
      <c r="D81" s="30"/>
      <c r="E81" s="9" t="s">
        <v>21</v>
      </c>
      <c r="F81" s="10">
        <v>0</v>
      </c>
      <c r="G81" s="10" t="s">
        <v>11</v>
      </c>
      <c r="H81" s="10" t="s">
        <v>11</v>
      </c>
      <c r="I81" s="11">
        <v>0</v>
      </c>
      <c r="J81" s="11">
        <v>0</v>
      </c>
      <c r="K81" s="11">
        <f t="shared" si="11"/>
        <v>0</v>
      </c>
      <c r="L81" s="10">
        <v>0</v>
      </c>
      <c r="M81" s="10">
        <v>0</v>
      </c>
      <c r="N81" s="10">
        <v>0</v>
      </c>
      <c r="O81" s="10">
        <v>0</v>
      </c>
      <c r="P81" s="6">
        <f t="shared" si="12"/>
        <v>0</v>
      </c>
    </row>
    <row r="82" spans="1:16">
      <c r="A82" s="8">
        <v>2918011497</v>
      </c>
      <c r="B82" s="28" t="s">
        <v>154</v>
      </c>
      <c r="C82" s="29"/>
      <c r="D82" s="30"/>
      <c r="E82" s="9" t="s">
        <v>19</v>
      </c>
      <c r="F82" s="10">
        <v>0</v>
      </c>
      <c r="G82" s="10" t="s">
        <v>11</v>
      </c>
      <c r="H82" s="10" t="s">
        <v>11</v>
      </c>
      <c r="I82" s="11">
        <v>72097.622000000003</v>
      </c>
      <c r="J82" s="11">
        <f>J84</f>
        <v>45760</v>
      </c>
      <c r="K82" s="11">
        <f t="shared" si="11"/>
        <v>117857.622</v>
      </c>
      <c r="L82" s="10">
        <v>369139.82</v>
      </c>
      <c r="M82" s="10">
        <f>M84</f>
        <v>234291.1999999999</v>
      </c>
      <c r="N82" s="10">
        <f>N84</f>
        <v>603431.02463999973</v>
      </c>
      <c r="O82" s="10">
        <v>186853.36</v>
      </c>
      <c r="P82" s="6">
        <f t="shared" si="12"/>
        <v>603431.02463999973</v>
      </c>
    </row>
    <row r="83" spans="1:16">
      <c r="A83" s="8">
        <v>2918011497</v>
      </c>
      <c r="B83" s="28" t="s">
        <v>154</v>
      </c>
      <c r="C83" s="29"/>
      <c r="D83" s="30"/>
      <c r="E83" s="9" t="s">
        <v>2</v>
      </c>
      <c r="F83" s="10">
        <v>0</v>
      </c>
      <c r="G83" s="10" t="s">
        <v>11</v>
      </c>
      <c r="H83" s="10" t="s">
        <v>11</v>
      </c>
      <c r="I83" s="11">
        <v>72097.622000000003</v>
      </c>
      <c r="J83" s="11">
        <f>J80+J81+J82</f>
        <v>45760</v>
      </c>
      <c r="K83" s="11">
        <f t="shared" si="11"/>
        <v>117857.622</v>
      </c>
      <c r="L83" s="10">
        <v>369139.82</v>
      </c>
      <c r="M83" s="10">
        <f>M80+M81+M82</f>
        <v>234291.1999999999</v>
      </c>
      <c r="N83" s="10">
        <f>N80+N81+N82</f>
        <v>603431.02463999973</v>
      </c>
      <c r="O83" s="10">
        <v>186853.36</v>
      </c>
      <c r="P83" s="6">
        <f t="shared" si="12"/>
        <v>603431.02463999973</v>
      </c>
    </row>
    <row r="84" spans="1:16">
      <c r="A84" s="12"/>
      <c r="B84" s="12"/>
      <c r="C84" s="12" t="s">
        <v>41</v>
      </c>
      <c r="D84" s="12" t="s">
        <v>42</v>
      </c>
      <c r="E84" s="12" t="s">
        <v>19</v>
      </c>
      <c r="F84" s="13" t="s">
        <v>11</v>
      </c>
      <c r="G84" s="13">
        <v>42.51</v>
      </c>
      <c r="H84" s="13">
        <v>37.39</v>
      </c>
      <c r="I84" s="14">
        <v>72097.622000000003</v>
      </c>
      <c r="J84" s="14">
        <v>45760</v>
      </c>
      <c r="K84" s="14">
        <f t="shared" si="11"/>
        <v>117857.622</v>
      </c>
      <c r="L84" s="13">
        <v>369139.82</v>
      </c>
      <c r="M84" s="13">
        <f>J84*(G84-H84)</f>
        <v>234291.1999999999</v>
      </c>
      <c r="N84" s="13">
        <f>K84*(G84-H84)</f>
        <v>603431.02463999973</v>
      </c>
      <c r="O84" s="13" t="s">
        <v>11</v>
      </c>
      <c r="P84" s="23">
        <f>N84</f>
        <v>603431.02463999973</v>
      </c>
    </row>
    <row r="85" spans="1:16" ht="31.5">
      <c r="A85" s="8">
        <v>2907014249</v>
      </c>
      <c r="B85" s="28" t="s">
        <v>155</v>
      </c>
      <c r="C85" s="29"/>
      <c r="D85" s="30"/>
      <c r="E85" s="9" t="s">
        <v>20</v>
      </c>
      <c r="F85" s="10">
        <v>0</v>
      </c>
      <c r="G85" s="10" t="s">
        <v>11</v>
      </c>
      <c r="H85" s="10" t="s">
        <v>11</v>
      </c>
      <c r="I85" s="11">
        <v>0</v>
      </c>
      <c r="J85" s="11">
        <v>0</v>
      </c>
      <c r="K85" s="11">
        <f t="shared" si="11"/>
        <v>0</v>
      </c>
      <c r="L85" s="10">
        <v>0</v>
      </c>
      <c r="M85" s="10">
        <v>0</v>
      </c>
      <c r="N85" s="10">
        <v>0</v>
      </c>
      <c r="O85" s="10">
        <v>0</v>
      </c>
      <c r="P85" s="6">
        <f t="shared" ref="P85:P88" si="13">N85+F85</f>
        <v>0</v>
      </c>
    </row>
    <row r="86" spans="1:16">
      <c r="A86" s="8">
        <v>2907014249</v>
      </c>
      <c r="B86" s="28" t="s">
        <v>155</v>
      </c>
      <c r="C86" s="29"/>
      <c r="D86" s="30"/>
      <c r="E86" s="9" t="s">
        <v>21</v>
      </c>
      <c r="F86" s="10">
        <v>86341.99</v>
      </c>
      <c r="G86" s="10" t="s">
        <v>11</v>
      </c>
      <c r="H86" s="10" t="s">
        <v>11</v>
      </c>
      <c r="I86" s="11">
        <v>125148.348</v>
      </c>
      <c r="J86" s="11">
        <f>J89+J90+J93+J94</f>
        <v>10871.741999999998</v>
      </c>
      <c r="K86" s="11">
        <f t="shared" si="11"/>
        <v>136020.09</v>
      </c>
      <c r="L86" s="10">
        <v>1473252.43</v>
      </c>
      <c r="M86" s="10">
        <f>M89+M90+M93+M94</f>
        <v>120104.22877999999</v>
      </c>
      <c r="N86" s="10">
        <f>N89+N90+N93+N94</f>
        <v>1507014.6792099997</v>
      </c>
      <c r="O86" s="10">
        <v>1353644.57</v>
      </c>
      <c r="P86" s="6">
        <f t="shared" si="13"/>
        <v>1593356.6692099997</v>
      </c>
    </row>
    <row r="87" spans="1:16">
      <c r="A87" s="8">
        <v>2907014249</v>
      </c>
      <c r="B87" s="28" t="s">
        <v>155</v>
      </c>
      <c r="C87" s="29"/>
      <c r="D87" s="30"/>
      <c r="E87" s="9" t="s">
        <v>19</v>
      </c>
      <c r="F87" s="10">
        <v>153324.04</v>
      </c>
      <c r="G87" s="10" t="s">
        <v>11</v>
      </c>
      <c r="H87" s="10" t="s">
        <v>11</v>
      </c>
      <c r="I87" s="11">
        <v>86594.285000000003</v>
      </c>
      <c r="J87" s="11">
        <f>J91+J92</f>
        <v>8439.8950000000004</v>
      </c>
      <c r="K87" s="11">
        <f t="shared" si="11"/>
        <v>95034.180000000008</v>
      </c>
      <c r="L87" s="10">
        <v>1677340.23</v>
      </c>
      <c r="M87" s="10">
        <f>M91+M92</f>
        <v>153352.89215</v>
      </c>
      <c r="N87" s="10">
        <f>N91+N92</f>
        <v>1677369.0698500001</v>
      </c>
      <c r="O87" s="10">
        <v>1523987.34</v>
      </c>
      <c r="P87" s="6">
        <f t="shared" si="13"/>
        <v>1830693.1098500001</v>
      </c>
    </row>
    <row r="88" spans="1:16">
      <c r="A88" s="8">
        <v>2907014249</v>
      </c>
      <c r="B88" s="28" t="s">
        <v>155</v>
      </c>
      <c r="C88" s="29"/>
      <c r="D88" s="30"/>
      <c r="E88" s="9" t="s">
        <v>2</v>
      </c>
      <c r="F88" s="10">
        <v>239666.03</v>
      </c>
      <c r="G88" s="10" t="s">
        <v>11</v>
      </c>
      <c r="H88" s="10" t="s">
        <v>11</v>
      </c>
      <c r="I88" s="11">
        <v>211742.633</v>
      </c>
      <c r="J88" s="11">
        <f>J85+J86+J87</f>
        <v>19311.636999999999</v>
      </c>
      <c r="K88" s="11">
        <f t="shared" si="11"/>
        <v>231054.27</v>
      </c>
      <c r="L88" s="10">
        <v>3150592.66</v>
      </c>
      <c r="M88" s="10">
        <f>M85+M86+M87</f>
        <v>273457.12092999998</v>
      </c>
      <c r="N88" s="10">
        <f>N85+N86+N87</f>
        <v>3184383.7490599998</v>
      </c>
      <c r="O88" s="10">
        <v>2877631.91</v>
      </c>
      <c r="P88" s="6">
        <f t="shared" si="13"/>
        <v>3424049.7790599996</v>
      </c>
    </row>
    <row r="89" spans="1:16" ht="21">
      <c r="A89" s="12"/>
      <c r="B89" s="12"/>
      <c r="C89" s="12" t="s">
        <v>43</v>
      </c>
      <c r="D89" s="12" t="s">
        <v>44</v>
      </c>
      <c r="E89" s="12" t="s">
        <v>21</v>
      </c>
      <c r="F89" s="13" t="s">
        <v>11</v>
      </c>
      <c r="G89" s="13">
        <v>39.14</v>
      </c>
      <c r="H89" s="13">
        <v>14.8</v>
      </c>
      <c r="I89" s="14">
        <v>4639.0550000000003</v>
      </c>
      <c r="J89" s="14">
        <v>0</v>
      </c>
      <c r="K89" s="14">
        <f t="shared" si="11"/>
        <v>4639.0550000000003</v>
      </c>
      <c r="L89" s="13">
        <v>112914.59</v>
      </c>
      <c r="M89" s="13">
        <f t="shared" ref="M89:M94" si="14">J89*(G89-H89)</f>
        <v>0</v>
      </c>
      <c r="N89" s="13">
        <f t="shared" ref="N89:N94" si="15">K89*(G89-H89)</f>
        <v>112914.5987</v>
      </c>
      <c r="O89" s="13" t="s">
        <v>11</v>
      </c>
      <c r="P89" s="23">
        <f t="shared" ref="P89:P94" si="16">N89</f>
        <v>112914.5987</v>
      </c>
    </row>
    <row r="90" spans="1:16" ht="21">
      <c r="A90" s="12"/>
      <c r="B90" s="12"/>
      <c r="C90" s="12" t="s">
        <v>43</v>
      </c>
      <c r="D90" s="12" t="s">
        <v>44</v>
      </c>
      <c r="E90" s="12" t="s">
        <v>21</v>
      </c>
      <c r="F90" s="13" t="s">
        <v>11</v>
      </c>
      <c r="G90" s="13">
        <v>40.5</v>
      </c>
      <c r="H90" s="13">
        <v>15.97</v>
      </c>
      <c r="I90" s="14">
        <v>3555.009</v>
      </c>
      <c r="J90" s="14">
        <v>720.8</v>
      </c>
      <c r="K90" s="14">
        <f t="shared" si="11"/>
        <v>4275.8090000000002</v>
      </c>
      <c r="L90" s="13">
        <v>87204.37</v>
      </c>
      <c r="M90" s="13">
        <f t="shared" si="14"/>
        <v>17681.223999999998</v>
      </c>
      <c r="N90" s="13">
        <f t="shared" si="15"/>
        <v>104885.59477000001</v>
      </c>
      <c r="O90" s="13" t="s">
        <v>11</v>
      </c>
      <c r="P90" s="23">
        <f t="shared" si="16"/>
        <v>104885.59477000001</v>
      </c>
    </row>
    <row r="91" spans="1:16">
      <c r="A91" s="12"/>
      <c r="B91" s="12"/>
      <c r="C91" s="12" t="s">
        <v>43</v>
      </c>
      <c r="D91" s="12" t="s">
        <v>45</v>
      </c>
      <c r="E91" s="12" t="s">
        <v>19</v>
      </c>
      <c r="F91" s="13" t="s">
        <v>11</v>
      </c>
      <c r="G91" s="13">
        <v>45.85</v>
      </c>
      <c r="H91" s="13">
        <v>28.63</v>
      </c>
      <c r="I91" s="14">
        <v>52002.084999999999</v>
      </c>
      <c r="J91" s="14">
        <v>0</v>
      </c>
      <c r="K91" s="14">
        <f t="shared" si="11"/>
        <v>52002.084999999999</v>
      </c>
      <c r="L91" s="13">
        <v>895475.91</v>
      </c>
      <c r="M91" s="13">
        <f t="shared" si="14"/>
        <v>0</v>
      </c>
      <c r="N91" s="13">
        <f t="shared" si="15"/>
        <v>895475.90370000014</v>
      </c>
      <c r="O91" s="13" t="s">
        <v>11</v>
      </c>
      <c r="P91" s="23">
        <f t="shared" si="16"/>
        <v>895475.90370000014</v>
      </c>
    </row>
    <row r="92" spans="1:16">
      <c r="A92" s="12"/>
      <c r="B92" s="12"/>
      <c r="C92" s="12" t="s">
        <v>43</v>
      </c>
      <c r="D92" s="12" t="s">
        <v>45</v>
      </c>
      <c r="E92" s="12" t="s">
        <v>19</v>
      </c>
      <c r="F92" s="13" t="s">
        <v>11</v>
      </c>
      <c r="G92" s="13">
        <v>48.83</v>
      </c>
      <c r="H92" s="13">
        <v>30.66</v>
      </c>
      <c r="I92" s="14">
        <v>34592.199999999997</v>
      </c>
      <c r="J92" s="14">
        <v>8439.8950000000004</v>
      </c>
      <c r="K92" s="14">
        <f t="shared" si="11"/>
        <v>43032.095000000001</v>
      </c>
      <c r="L92" s="13">
        <v>628540.28</v>
      </c>
      <c r="M92" s="13">
        <f t="shared" si="14"/>
        <v>153352.89215</v>
      </c>
      <c r="N92" s="13">
        <f t="shared" si="15"/>
        <v>781893.16614999995</v>
      </c>
      <c r="O92" s="13" t="s">
        <v>11</v>
      </c>
      <c r="P92" s="23">
        <f t="shared" si="16"/>
        <v>781893.16614999995</v>
      </c>
    </row>
    <row r="93" spans="1:16">
      <c r="A93" s="12"/>
      <c r="B93" s="12"/>
      <c r="C93" s="12" t="s">
        <v>43</v>
      </c>
      <c r="D93" s="12" t="s">
        <v>45</v>
      </c>
      <c r="E93" s="12" t="s">
        <v>21</v>
      </c>
      <c r="F93" s="13" t="s">
        <v>11</v>
      </c>
      <c r="G93" s="13">
        <v>34.19</v>
      </c>
      <c r="H93" s="13">
        <v>24</v>
      </c>
      <c r="I93" s="14">
        <v>67227.554000000004</v>
      </c>
      <c r="J93" s="14">
        <v>0</v>
      </c>
      <c r="K93" s="14">
        <f t="shared" si="11"/>
        <v>67227.554000000004</v>
      </c>
      <c r="L93" s="13">
        <v>685048.78</v>
      </c>
      <c r="M93" s="13">
        <f t="shared" si="14"/>
        <v>0</v>
      </c>
      <c r="N93" s="13">
        <f t="shared" si="15"/>
        <v>685048.77525999991</v>
      </c>
      <c r="O93" s="13" t="s">
        <v>11</v>
      </c>
      <c r="P93" s="23">
        <f t="shared" si="16"/>
        <v>685048.77525999991</v>
      </c>
    </row>
    <row r="94" spans="1:16">
      <c r="A94" s="12"/>
      <c r="B94" s="12"/>
      <c r="C94" s="12" t="s">
        <v>43</v>
      </c>
      <c r="D94" s="12" t="s">
        <v>45</v>
      </c>
      <c r="E94" s="12" t="s">
        <v>21</v>
      </c>
      <c r="F94" s="13" t="s">
        <v>11</v>
      </c>
      <c r="G94" s="13">
        <v>35.79</v>
      </c>
      <c r="H94" s="13">
        <v>25.7</v>
      </c>
      <c r="I94" s="14">
        <v>49726.73</v>
      </c>
      <c r="J94" s="14">
        <v>10150.941999999999</v>
      </c>
      <c r="K94" s="14">
        <f t="shared" si="11"/>
        <v>59877.672000000006</v>
      </c>
      <c r="L94" s="13">
        <v>501742.7</v>
      </c>
      <c r="M94" s="13">
        <f t="shared" si="14"/>
        <v>102423.00477999999</v>
      </c>
      <c r="N94" s="13">
        <f t="shared" si="15"/>
        <v>604165.71048000001</v>
      </c>
      <c r="O94" s="13" t="s">
        <v>11</v>
      </c>
      <c r="P94" s="23">
        <f t="shared" si="16"/>
        <v>604165.71048000001</v>
      </c>
    </row>
    <row r="95" spans="1:16" ht="31.5">
      <c r="A95" s="8">
        <v>2907013799</v>
      </c>
      <c r="B95" s="28" t="s">
        <v>156</v>
      </c>
      <c r="C95" s="29"/>
      <c r="D95" s="30"/>
      <c r="E95" s="9" t="s">
        <v>20</v>
      </c>
      <c r="F95" s="10">
        <v>0</v>
      </c>
      <c r="G95" s="10" t="s">
        <v>11</v>
      </c>
      <c r="H95" s="10" t="s">
        <v>11</v>
      </c>
      <c r="I95" s="11">
        <v>0</v>
      </c>
      <c r="J95" s="11">
        <v>0</v>
      </c>
      <c r="K95" s="11">
        <f t="shared" si="11"/>
        <v>0</v>
      </c>
      <c r="L95" s="10">
        <v>0</v>
      </c>
      <c r="M95" s="10">
        <v>0</v>
      </c>
      <c r="N95" s="10">
        <v>0</v>
      </c>
      <c r="O95" s="10">
        <v>0</v>
      </c>
      <c r="P95" s="6">
        <f t="shared" ref="P95:P98" si="17">N95+F95</f>
        <v>0</v>
      </c>
    </row>
    <row r="96" spans="1:16">
      <c r="A96" s="8">
        <v>2907013799</v>
      </c>
      <c r="B96" s="28" t="s">
        <v>156</v>
      </c>
      <c r="C96" s="29"/>
      <c r="D96" s="30"/>
      <c r="E96" s="9" t="s">
        <v>21</v>
      </c>
      <c r="F96" s="10">
        <v>7244.69</v>
      </c>
      <c r="G96" s="10" t="s">
        <v>11</v>
      </c>
      <c r="H96" s="10" t="s">
        <v>11</v>
      </c>
      <c r="I96" s="11">
        <v>2887.92</v>
      </c>
      <c r="J96" s="11">
        <f>J101+J102</f>
        <v>228.43</v>
      </c>
      <c r="K96" s="11">
        <f t="shared" si="11"/>
        <v>3116.35</v>
      </c>
      <c r="L96" s="10">
        <v>54789.79</v>
      </c>
      <c r="M96" s="10">
        <f>M101+M102</f>
        <v>3732.5461999999993</v>
      </c>
      <c r="N96" s="10">
        <f>N101+N102</f>
        <v>51277.629799999988</v>
      </c>
      <c r="O96" s="10">
        <v>50434.69</v>
      </c>
      <c r="P96" s="6">
        <f t="shared" si="17"/>
        <v>58522.31979999999</v>
      </c>
    </row>
    <row r="97" spans="1:16">
      <c r="A97" s="8">
        <v>2907013799</v>
      </c>
      <c r="B97" s="28" t="s">
        <v>156</v>
      </c>
      <c r="C97" s="29"/>
      <c r="D97" s="30"/>
      <c r="E97" s="9" t="s">
        <v>19</v>
      </c>
      <c r="F97" s="10">
        <v>2929.56</v>
      </c>
      <c r="G97" s="10" t="s">
        <v>11</v>
      </c>
      <c r="H97" s="10" t="s">
        <v>11</v>
      </c>
      <c r="I97" s="11">
        <v>913.96</v>
      </c>
      <c r="J97" s="11">
        <f>J99+J100</f>
        <v>101.16</v>
      </c>
      <c r="K97" s="11">
        <f t="shared" si="11"/>
        <v>1015.12</v>
      </c>
      <c r="L97" s="10">
        <v>29783.22</v>
      </c>
      <c r="M97" s="10">
        <f>M99+M100</f>
        <v>2874.9671999999996</v>
      </c>
      <c r="N97" s="10">
        <f>N99+N100</f>
        <v>29728.645599999996</v>
      </c>
      <c r="O97" s="10">
        <v>26231.86</v>
      </c>
      <c r="P97" s="6">
        <f t="shared" si="17"/>
        <v>32658.205599999998</v>
      </c>
    </row>
    <row r="98" spans="1:16">
      <c r="A98" s="8">
        <v>2907013799</v>
      </c>
      <c r="B98" s="28" t="s">
        <v>156</v>
      </c>
      <c r="C98" s="29"/>
      <c r="D98" s="30"/>
      <c r="E98" s="9" t="s">
        <v>2</v>
      </c>
      <c r="F98" s="10">
        <v>10174.25</v>
      </c>
      <c r="G98" s="10" t="s">
        <v>11</v>
      </c>
      <c r="H98" s="10" t="s">
        <v>11</v>
      </c>
      <c r="I98" s="11">
        <v>3801.88</v>
      </c>
      <c r="J98" s="11">
        <f>J95+J96+J97</f>
        <v>329.59000000000003</v>
      </c>
      <c r="K98" s="11">
        <f t="shared" si="11"/>
        <v>4131.47</v>
      </c>
      <c r="L98" s="10">
        <v>84573.01</v>
      </c>
      <c r="M98" s="10">
        <f>M95+M96+M97</f>
        <v>6607.5133999999989</v>
      </c>
      <c r="N98" s="10">
        <f>N95+N96+N97</f>
        <v>81006.275399999984</v>
      </c>
      <c r="O98" s="10">
        <v>76666.55</v>
      </c>
      <c r="P98" s="6">
        <f t="shared" si="17"/>
        <v>91180.525399999984</v>
      </c>
    </row>
    <row r="99" spans="1:16" ht="21">
      <c r="A99" s="12"/>
      <c r="B99" s="12"/>
      <c r="C99" s="12" t="s">
        <v>43</v>
      </c>
      <c r="D99" s="12" t="s">
        <v>46</v>
      </c>
      <c r="E99" s="12" t="s">
        <v>19</v>
      </c>
      <c r="F99" s="13" t="s">
        <v>11</v>
      </c>
      <c r="G99" s="13">
        <v>51.98</v>
      </c>
      <c r="H99" s="13">
        <v>22</v>
      </c>
      <c r="I99" s="14">
        <v>563.41999999999996</v>
      </c>
      <c r="J99" s="14">
        <v>0</v>
      </c>
      <c r="K99" s="14">
        <f t="shared" si="11"/>
        <v>563.41999999999996</v>
      </c>
      <c r="L99" s="13">
        <v>16891.32</v>
      </c>
      <c r="M99" s="13">
        <f>J99*(G99-H99)</f>
        <v>0</v>
      </c>
      <c r="N99" s="13">
        <f t="shared" ref="N99:N102" si="18">K99*(G99-H99)</f>
        <v>16891.331599999998</v>
      </c>
      <c r="O99" s="13" t="s">
        <v>11</v>
      </c>
      <c r="P99" s="23">
        <f t="shared" ref="P99:P102" si="19">N99</f>
        <v>16891.331599999998</v>
      </c>
    </row>
    <row r="100" spans="1:16" ht="21">
      <c r="A100" s="12"/>
      <c r="B100" s="12"/>
      <c r="C100" s="12" t="s">
        <v>43</v>
      </c>
      <c r="D100" s="12" t="s">
        <v>46</v>
      </c>
      <c r="E100" s="12" t="s">
        <v>19</v>
      </c>
      <c r="F100" s="13" t="s">
        <v>11</v>
      </c>
      <c r="G100" s="13">
        <v>51.98</v>
      </c>
      <c r="H100" s="13">
        <v>23.56</v>
      </c>
      <c r="I100" s="14">
        <v>350.54</v>
      </c>
      <c r="J100" s="14">
        <v>101.16</v>
      </c>
      <c r="K100" s="14">
        <f t="shared" si="11"/>
        <v>451.70000000000005</v>
      </c>
      <c r="L100" s="13">
        <v>9962.34</v>
      </c>
      <c r="M100" s="13">
        <f>J100*(G100-H100)</f>
        <v>2874.9671999999996</v>
      </c>
      <c r="N100" s="13">
        <f t="shared" si="18"/>
        <v>12837.314</v>
      </c>
      <c r="O100" s="13" t="s">
        <v>11</v>
      </c>
      <c r="P100" s="23">
        <f t="shared" si="19"/>
        <v>12837.314</v>
      </c>
    </row>
    <row r="101" spans="1:16" ht="21">
      <c r="A101" s="12"/>
      <c r="B101" s="12"/>
      <c r="C101" s="12" t="s">
        <v>43</v>
      </c>
      <c r="D101" s="12" t="s">
        <v>46</v>
      </c>
      <c r="E101" s="12" t="s">
        <v>21</v>
      </c>
      <c r="F101" s="13" t="s">
        <v>11</v>
      </c>
      <c r="G101" s="13">
        <v>43.62</v>
      </c>
      <c r="H101" s="13">
        <v>27</v>
      </c>
      <c r="I101" s="14">
        <v>1273.1099999999999</v>
      </c>
      <c r="J101" s="14">
        <v>0</v>
      </c>
      <c r="K101" s="14">
        <f t="shared" si="11"/>
        <v>1273.1099999999999</v>
      </c>
      <c r="L101" s="13">
        <v>21159.1</v>
      </c>
      <c r="M101" s="13">
        <f>J101*(G101-H101)</f>
        <v>0</v>
      </c>
      <c r="N101" s="13">
        <f t="shared" si="18"/>
        <v>21159.088199999995</v>
      </c>
      <c r="O101" s="13" t="s">
        <v>11</v>
      </c>
      <c r="P101" s="23">
        <f t="shared" si="19"/>
        <v>21159.088199999995</v>
      </c>
    </row>
    <row r="102" spans="1:16" ht="21">
      <c r="A102" s="12"/>
      <c r="B102" s="12"/>
      <c r="C102" s="12" t="s">
        <v>43</v>
      </c>
      <c r="D102" s="12" t="s">
        <v>46</v>
      </c>
      <c r="E102" s="12" t="s">
        <v>21</v>
      </c>
      <c r="F102" s="13" t="s">
        <v>11</v>
      </c>
      <c r="G102" s="13">
        <v>45.26</v>
      </c>
      <c r="H102" s="13">
        <v>28.92</v>
      </c>
      <c r="I102" s="14">
        <v>1614.81</v>
      </c>
      <c r="J102" s="14">
        <v>228.43</v>
      </c>
      <c r="K102" s="14">
        <f t="shared" si="11"/>
        <v>1843.24</v>
      </c>
      <c r="L102" s="13">
        <v>26386</v>
      </c>
      <c r="M102" s="13">
        <f>J102*(G102-H102)</f>
        <v>3732.5461999999993</v>
      </c>
      <c r="N102" s="13">
        <f t="shared" si="18"/>
        <v>30118.541599999993</v>
      </c>
      <c r="O102" s="13" t="s">
        <v>11</v>
      </c>
      <c r="P102" s="23">
        <f t="shared" si="19"/>
        <v>30118.541599999993</v>
      </c>
    </row>
    <row r="103" spans="1:16" ht="31.5">
      <c r="A103" s="8">
        <v>2907010396</v>
      </c>
      <c r="B103" s="28" t="s">
        <v>157</v>
      </c>
      <c r="C103" s="29"/>
      <c r="D103" s="30"/>
      <c r="E103" s="9" t="s">
        <v>20</v>
      </c>
      <c r="F103" s="10">
        <v>0</v>
      </c>
      <c r="G103" s="10" t="s">
        <v>11</v>
      </c>
      <c r="H103" s="10" t="s">
        <v>11</v>
      </c>
      <c r="I103" s="11">
        <v>0</v>
      </c>
      <c r="J103" s="11">
        <v>0</v>
      </c>
      <c r="K103" s="11">
        <f t="shared" si="11"/>
        <v>0</v>
      </c>
      <c r="L103" s="10">
        <v>0</v>
      </c>
      <c r="M103" s="10">
        <v>0</v>
      </c>
      <c r="N103" s="10">
        <v>0</v>
      </c>
      <c r="O103" s="10">
        <v>0</v>
      </c>
      <c r="P103" s="6">
        <f t="shared" ref="P103:P106" si="20">N103+F103</f>
        <v>0</v>
      </c>
    </row>
    <row r="104" spans="1:16">
      <c r="A104" s="8">
        <v>2907010396</v>
      </c>
      <c r="B104" s="28" t="s">
        <v>157</v>
      </c>
      <c r="C104" s="29"/>
      <c r="D104" s="30"/>
      <c r="E104" s="9" t="s">
        <v>21</v>
      </c>
      <c r="F104" s="10">
        <v>2204.31</v>
      </c>
      <c r="G104" s="10" t="s">
        <v>11</v>
      </c>
      <c r="H104" s="10" t="s">
        <v>11</v>
      </c>
      <c r="I104" s="11">
        <v>1839.4639999999999</v>
      </c>
      <c r="J104" s="11">
        <f>J107+J108</f>
        <v>146</v>
      </c>
      <c r="K104" s="11">
        <f t="shared" si="11"/>
        <v>1985.4639999999999</v>
      </c>
      <c r="L104" s="10">
        <v>30463.83</v>
      </c>
      <c r="M104" s="10">
        <f>M107+M108</f>
        <v>2325.7799999999997</v>
      </c>
      <c r="N104" s="10">
        <f>N107+N108</f>
        <v>30585.290579999997</v>
      </c>
      <c r="O104" s="10">
        <v>27994.68</v>
      </c>
      <c r="P104" s="6">
        <f t="shared" si="20"/>
        <v>32789.600579999998</v>
      </c>
    </row>
    <row r="105" spans="1:16">
      <c r="A105" s="8">
        <v>2907010396</v>
      </c>
      <c r="B105" s="28" t="s">
        <v>157</v>
      </c>
      <c r="C105" s="29"/>
      <c r="D105" s="30"/>
      <c r="E105" s="9" t="s">
        <v>19</v>
      </c>
      <c r="F105" s="10">
        <v>0</v>
      </c>
      <c r="G105" s="10" t="s">
        <v>11</v>
      </c>
      <c r="H105" s="10" t="s">
        <v>11</v>
      </c>
      <c r="I105" s="11">
        <v>0</v>
      </c>
      <c r="J105" s="11">
        <v>0</v>
      </c>
      <c r="K105" s="11">
        <f t="shared" si="11"/>
        <v>0</v>
      </c>
      <c r="L105" s="10">
        <v>0</v>
      </c>
      <c r="M105" s="10">
        <v>0</v>
      </c>
      <c r="N105" s="10">
        <v>0</v>
      </c>
      <c r="O105" s="10">
        <v>0</v>
      </c>
      <c r="P105" s="6">
        <f t="shared" si="20"/>
        <v>0</v>
      </c>
    </row>
    <row r="106" spans="1:16">
      <c r="A106" s="8">
        <v>2907010396</v>
      </c>
      <c r="B106" s="28" t="s">
        <v>157</v>
      </c>
      <c r="C106" s="29"/>
      <c r="D106" s="30"/>
      <c r="E106" s="9" t="s">
        <v>2</v>
      </c>
      <c r="F106" s="10">
        <v>2204.31</v>
      </c>
      <c r="G106" s="10" t="s">
        <v>11</v>
      </c>
      <c r="H106" s="10" t="s">
        <v>11</v>
      </c>
      <c r="I106" s="11">
        <v>1839.4639999999999</v>
      </c>
      <c r="J106" s="11">
        <f>J103+J104+J105</f>
        <v>146</v>
      </c>
      <c r="K106" s="11">
        <f t="shared" si="11"/>
        <v>1985.4639999999999</v>
      </c>
      <c r="L106" s="10">
        <v>30463.83</v>
      </c>
      <c r="M106" s="10">
        <f>M103+M104+M105</f>
        <v>2325.7799999999997</v>
      </c>
      <c r="N106" s="10">
        <f>N103+N104+N105</f>
        <v>30585.290579999997</v>
      </c>
      <c r="O106" s="10">
        <v>27994.68</v>
      </c>
      <c r="P106" s="6">
        <f t="shared" si="20"/>
        <v>32789.600579999998</v>
      </c>
    </row>
    <row r="107" spans="1:16">
      <c r="A107" s="12"/>
      <c r="B107" s="12"/>
      <c r="C107" s="12" t="s">
        <v>43</v>
      </c>
      <c r="D107" s="12" t="s">
        <v>47</v>
      </c>
      <c r="E107" s="12" t="s">
        <v>21</v>
      </c>
      <c r="F107" s="13" t="s">
        <v>11</v>
      </c>
      <c r="G107" s="13">
        <v>41.91</v>
      </c>
      <c r="H107" s="13">
        <v>27</v>
      </c>
      <c r="I107" s="14">
        <v>1022.697</v>
      </c>
      <c r="J107" s="14">
        <v>0</v>
      </c>
      <c r="K107" s="14">
        <f t="shared" si="11"/>
        <v>1022.697</v>
      </c>
      <c r="L107" s="13">
        <v>15248.42</v>
      </c>
      <c r="M107" s="13">
        <f>J107*(G107-H107)</f>
        <v>0</v>
      </c>
      <c r="N107" s="13">
        <f t="shared" ref="N107:N108" si="21">K107*(G107-H107)</f>
        <v>15248.412269999997</v>
      </c>
      <c r="O107" s="13" t="s">
        <v>11</v>
      </c>
      <c r="P107" s="23">
        <f t="shared" ref="P107:P108" si="22">N107</f>
        <v>15248.412269999997</v>
      </c>
    </row>
    <row r="108" spans="1:16">
      <c r="A108" s="12"/>
      <c r="B108" s="12"/>
      <c r="C108" s="12" t="s">
        <v>43</v>
      </c>
      <c r="D108" s="12" t="s">
        <v>47</v>
      </c>
      <c r="E108" s="12" t="s">
        <v>21</v>
      </c>
      <c r="F108" s="13" t="s">
        <v>11</v>
      </c>
      <c r="G108" s="13">
        <v>44.85</v>
      </c>
      <c r="H108" s="13">
        <v>28.92</v>
      </c>
      <c r="I108" s="14">
        <v>816.76700000000005</v>
      </c>
      <c r="J108" s="14">
        <v>146</v>
      </c>
      <c r="K108" s="14">
        <f t="shared" si="11"/>
        <v>962.76700000000005</v>
      </c>
      <c r="L108" s="13">
        <v>13011.1</v>
      </c>
      <c r="M108" s="13">
        <f>J108*(G108-H108)</f>
        <v>2325.7799999999997</v>
      </c>
      <c r="N108" s="13">
        <f t="shared" si="21"/>
        <v>15336.87831</v>
      </c>
      <c r="O108" s="13" t="s">
        <v>11</v>
      </c>
      <c r="P108" s="23">
        <f t="shared" si="22"/>
        <v>15336.87831</v>
      </c>
    </row>
    <row r="109" spans="1:16" ht="31.5">
      <c r="A109" s="8">
        <v>2908004701</v>
      </c>
      <c r="B109" s="28" t="s">
        <v>158</v>
      </c>
      <c r="C109" s="29"/>
      <c r="D109" s="30"/>
      <c r="E109" s="9" t="s">
        <v>20</v>
      </c>
      <c r="F109" s="10">
        <v>0</v>
      </c>
      <c r="G109" s="10" t="s">
        <v>11</v>
      </c>
      <c r="H109" s="10" t="s">
        <v>11</v>
      </c>
      <c r="I109" s="11">
        <v>0</v>
      </c>
      <c r="J109" s="11">
        <v>0</v>
      </c>
      <c r="K109" s="11">
        <f t="shared" si="11"/>
        <v>0</v>
      </c>
      <c r="L109" s="10">
        <v>0</v>
      </c>
      <c r="M109" s="10">
        <v>0</v>
      </c>
      <c r="N109" s="10">
        <v>0</v>
      </c>
      <c r="O109" s="10">
        <v>0</v>
      </c>
      <c r="P109" s="6">
        <f t="shared" ref="P109:P112" si="23">N109+F109</f>
        <v>0</v>
      </c>
    </row>
    <row r="110" spans="1:16">
      <c r="A110" s="8">
        <v>2908004701</v>
      </c>
      <c r="B110" s="28" t="s">
        <v>158</v>
      </c>
      <c r="C110" s="29"/>
      <c r="D110" s="30"/>
      <c r="E110" s="9" t="s">
        <v>21</v>
      </c>
      <c r="F110" s="10">
        <v>56300.23</v>
      </c>
      <c r="G110" s="10" t="s">
        <v>11</v>
      </c>
      <c r="H110" s="10" t="s">
        <v>11</v>
      </c>
      <c r="I110" s="11">
        <v>36862.663999999997</v>
      </c>
      <c r="J110" s="11">
        <f>J113+J114</f>
        <v>3870.6950000000002</v>
      </c>
      <c r="K110" s="11">
        <f t="shared" si="11"/>
        <v>40733.358999999997</v>
      </c>
      <c r="L110" s="10">
        <v>536631.52</v>
      </c>
      <c r="M110" s="10">
        <f>M113+M114</f>
        <v>50048.086349999998</v>
      </c>
      <c r="N110" s="10">
        <f>N113+N114</f>
        <v>530379.37678000005</v>
      </c>
      <c r="O110" s="10">
        <v>486583.43</v>
      </c>
      <c r="P110" s="6">
        <f t="shared" si="23"/>
        <v>586679.60678000003</v>
      </c>
    </row>
    <row r="111" spans="1:16">
      <c r="A111" s="8">
        <v>2908004701</v>
      </c>
      <c r="B111" s="28" t="s">
        <v>158</v>
      </c>
      <c r="C111" s="29"/>
      <c r="D111" s="30"/>
      <c r="E111" s="9" t="s">
        <v>19</v>
      </c>
      <c r="F111" s="10">
        <v>0</v>
      </c>
      <c r="G111" s="10" t="s">
        <v>11</v>
      </c>
      <c r="H111" s="10" t="s">
        <v>11</v>
      </c>
      <c r="I111" s="11">
        <v>0</v>
      </c>
      <c r="J111" s="11">
        <v>0</v>
      </c>
      <c r="K111" s="11">
        <f t="shared" si="11"/>
        <v>0</v>
      </c>
      <c r="L111" s="10">
        <v>0</v>
      </c>
      <c r="M111" s="10">
        <v>0</v>
      </c>
      <c r="N111" s="10">
        <v>0</v>
      </c>
      <c r="O111" s="10">
        <v>0</v>
      </c>
      <c r="P111" s="6">
        <f t="shared" si="23"/>
        <v>0</v>
      </c>
    </row>
    <row r="112" spans="1:16">
      <c r="A112" s="8">
        <v>2908004701</v>
      </c>
      <c r="B112" s="28" t="s">
        <v>158</v>
      </c>
      <c r="C112" s="29"/>
      <c r="D112" s="30"/>
      <c r="E112" s="9" t="s">
        <v>2</v>
      </c>
      <c r="F112" s="10">
        <v>56300.23</v>
      </c>
      <c r="G112" s="10" t="s">
        <v>11</v>
      </c>
      <c r="H112" s="10" t="s">
        <v>11</v>
      </c>
      <c r="I112" s="11">
        <v>36862.663999999997</v>
      </c>
      <c r="J112" s="11">
        <f>J109+J110+J111</f>
        <v>3870.6950000000002</v>
      </c>
      <c r="K112" s="11">
        <f t="shared" si="11"/>
        <v>40733.358999999997</v>
      </c>
      <c r="L112" s="10">
        <v>536631.52</v>
      </c>
      <c r="M112" s="10">
        <f>M109+M110+M111</f>
        <v>50048.086349999998</v>
      </c>
      <c r="N112" s="10">
        <f>N109+N110+N111</f>
        <v>530379.37678000005</v>
      </c>
      <c r="O112" s="10">
        <v>486583.43</v>
      </c>
      <c r="P112" s="6">
        <f t="shared" si="23"/>
        <v>586679.60678000003</v>
      </c>
    </row>
    <row r="113" spans="1:16" ht="21">
      <c r="A113" s="12"/>
      <c r="B113" s="12"/>
      <c r="C113" s="12" t="s">
        <v>36</v>
      </c>
      <c r="D113" s="12" t="s">
        <v>48</v>
      </c>
      <c r="E113" s="12" t="s">
        <v>21</v>
      </c>
      <c r="F113" s="13" t="s">
        <v>11</v>
      </c>
      <c r="G113" s="13">
        <v>43.1</v>
      </c>
      <c r="H113" s="13">
        <v>30</v>
      </c>
      <c r="I113" s="14">
        <v>21747.323</v>
      </c>
      <c r="J113" s="14">
        <v>0</v>
      </c>
      <c r="K113" s="14">
        <f t="shared" si="11"/>
        <v>21747.323</v>
      </c>
      <c r="L113" s="13">
        <v>284889.93</v>
      </c>
      <c r="M113" s="13">
        <f>J113*(G113-H113)</f>
        <v>0</v>
      </c>
      <c r="N113" s="13">
        <f t="shared" ref="N113:N114" si="24">K113*(G113-H113)</f>
        <v>284889.93130000005</v>
      </c>
      <c r="O113" s="13" t="s">
        <v>11</v>
      </c>
      <c r="P113" s="23">
        <f t="shared" ref="P113:P114" si="25">N113</f>
        <v>284889.93130000005</v>
      </c>
    </row>
    <row r="114" spans="1:16" ht="21">
      <c r="A114" s="12"/>
      <c r="B114" s="12"/>
      <c r="C114" s="12" t="s">
        <v>36</v>
      </c>
      <c r="D114" s="12" t="s">
        <v>48</v>
      </c>
      <c r="E114" s="12" t="s">
        <v>21</v>
      </c>
      <c r="F114" s="13" t="s">
        <v>11</v>
      </c>
      <c r="G114" s="13">
        <v>45.06</v>
      </c>
      <c r="H114" s="13">
        <v>32.130000000000003</v>
      </c>
      <c r="I114" s="14">
        <v>15115.341</v>
      </c>
      <c r="J114" s="14">
        <v>3870.6950000000002</v>
      </c>
      <c r="K114" s="14">
        <f t="shared" si="11"/>
        <v>18986.036</v>
      </c>
      <c r="L114" s="13">
        <v>195441.36</v>
      </c>
      <c r="M114" s="13">
        <f>J114*(G114-H114)</f>
        <v>50048.086349999998</v>
      </c>
      <c r="N114" s="13">
        <f t="shared" si="24"/>
        <v>245489.44547999999</v>
      </c>
      <c r="O114" s="13" t="s">
        <v>11</v>
      </c>
      <c r="P114" s="23">
        <f t="shared" si="25"/>
        <v>245489.44547999999</v>
      </c>
    </row>
    <row r="115" spans="1:16" ht="31.5">
      <c r="A115" s="8">
        <v>2909002440</v>
      </c>
      <c r="B115" s="28" t="s">
        <v>159</v>
      </c>
      <c r="C115" s="29"/>
      <c r="D115" s="30"/>
      <c r="E115" s="9" t="s">
        <v>20</v>
      </c>
      <c r="F115" s="10">
        <v>0</v>
      </c>
      <c r="G115" s="10" t="s">
        <v>11</v>
      </c>
      <c r="H115" s="10" t="s">
        <v>11</v>
      </c>
      <c r="I115" s="11">
        <v>0</v>
      </c>
      <c r="J115" s="11">
        <v>0</v>
      </c>
      <c r="K115" s="11">
        <f t="shared" si="11"/>
        <v>0</v>
      </c>
      <c r="L115" s="10">
        <v>0</v>
      </c>
      <c r="M115" s="10">
        <v>0</v>
      </c>
      <c r="N115" s="10">
        <v>0</v>
      </c>
      <c r="O115" s="10">
        <v>0</v>
      </c>
      <c r="P115" s="6">
        <f t="shared" ref="P115:P118" si="26">N115+F115</f>
        <v>0</v>
      </c>
    </row>
    <row r="116" spans="1:16">
      <c r="A116" s="8">
        <v>2909002440</v>
      </c>
      <c r="B116" s="28" t="s">
        <v>159</v>
      </c>
      <c r="C116" s="29"/>
      <c r="D116" s="30"/>
      <c r="E116" s="9" t="s">
        <v>21</v>
      </c>
      <c r="F116" s="10">
        <v>0</v>
      </c>
      <c r="G116" s="10" t="s">
        <v>11</v>
      </c>
      <c r="H116" s="10" t="s">
        <v>11</v>
      </c>
      <c r="I116" s="11">
        <v>0</v>
      </c>
      <c r="J116" s="11">
        <v>0</v>
      </c>
      <c r="K116" s="11">
        <f t="shared" si="11"/>
        <v>0</v>
      </c>
      <c r="L116" s="10">
        <v>0</v>
      </c>
      <c r="M116" s="10">
        <v>0</v>
      </c>
      <c r="N116" s="10">
        <v>0</v>
      </c>
      <c r="O116" s="10">
        <v>0</v>
      </c>
      <c r="P116" s="6">
        <f t="shared" si="26"/>
        <v>0</v>
      </c>
    </row>
    <row r="117" spans="1:16">
      <c r="A117" s="8">
        <v>2909002440</v>
      </c>
      <c r="B117" s="28" t="s">
        <v>159</v>
      </c>
      <c r="C117" s="29"/>
      <c r="D117" s="30"/>
      <c r="E117" s="9" t="s">
        <v>19</v>
      </c>
      <c r="F117" s="10">
        <v>4840.16</v>
      </c>
      <c r="G117" s="10" t="s">
        <v>11</v>
      </c>
      <c r="H117" s="10" t="s">
        <v>11</v>
      </c>
      <c r="I117" s="11">
        <v>1546.75</v>
      </c>
      <c r="J117" s="11">
        <f>J119+J120</f>
        <v>0</v>
      </c>
      <c r="K117" s="11">
        <f t="shared" si="11"/>
        <v>1546.75</v>
      </c>
      <c r="L117" s="10">
        <v>37044.559999999998</v>
      </c>
      <c r="M117" s="10">
        <f>M119+M120</f>
        <v>0</v>
      </c>
      <c r="N117" s="10">
        <f>N119+N120</f>
        <v>32204.414500000006</v>
      </c>
      <c r="O117" s="10">
        <v>37044.559999999998</v>
      </c>
      <c r="P117" s="6">
        <f t="shared" si="26"/>
        <v>37044.574500000002</v>
      </c>
    </row>
    <row r="118" spans="1:16">
      <c r="A118" s="8">
        <v>2909002440</v>
      </c>
      <c r="B118" s="28" t="s">
        <v>159</v>
      </c>
      <c r="C118" s="29"/>
      <c r="D118" s="30"/>
      <c r="E118" s="9" t="s">
        <v>2</v>
      </c>
      <c r="F118" s="10">
        <v>4840.16</v>
      </c>
      <c r="G118" s="10" t="s">
        <v>11</v>
      </c>
      <c r="H118" s="10" t="s">
        <v>11</v>
      </c>
      <c r="I118" s="11">
        <v>1546.75</v>
      </c>
      <c r="J118" s="11">
        <f>J115+J116+J117</f>
        <v>0</v>
      </c>
      <c r="K118" s="11">
        <f t="shared" si="11"/>
        <v>1546.75</v>
      </c>
      <c r="L118" s="10">
        <v>37044.559999999998</v>
      </c>
      <c r="M118" s="10">
        <f>M115+M116+M117</f>
        <v>0</v>
      </c>
      <c r="N118" s="10">
        <f>N115+N116+N117</f>
        <v>32204.414500000006</v>
      </c>
      <c r="O118" s="10">
        <v>37044.559999999998</v>
      </c>
      <c r="P118" s="6">
        <f t="shared" si="26"/>
        <v>37044.574500000002</v>
      </c>
    </row>
    <row r="119" spans="1:16">
      <c r="A119" s="12"/>
      <c r="B119" s="12"/>
      <c r="C119" s="12" t="s">
        <v>49</v>
      </c>
      <c r="D119" s="12" t="s">
        <v>50</v>
      </c>
      <c r="E119" s="12" t="s">
        <v>19</v>
      </c>
      <c r="F119" s="13" t="s">
        <v>11</v>
      </c>
      <c r="G119" s="13">
        <v>78.03</v>
      </c>
      <c r="H119" s="13">
        <v>57.08</v>
      </c>
      <c r="I119" s="14">
        <v>1324.53</v>
      </c>
      <c r="J119" s="14">
        <v>0</v>
      </c>
      <c r="K119" s="14">
        <f t="shared" si="11"/>
        <v>1324.53</v>
      </c>
      <c r="L119" s="13">
        <v>27748.89</v>
      </c>
      <c r="M119" s="13">
        <f>J119*(G119-H119)</f>
        <v>0</v>
      </c>
      <c r="N119" s="13">
        <f t="shared" ref="N119:N120" si="27">K119*(G119-H119)</f>
        <v>27748.903500000004</v>
      </c>
      <c r="O119" s="13" t="s">
        <v>11</v>
      </c>
      <c r="P119" s="23">
        <f t="shared" ref="P119:P120" si="28">N119</f>
        <v>27748.903500000004</v>
      </c>
    </row>
    <row r="120" spans="1:16">
      <c r="A120" s="12"/>
      <c r="B120" s="12"/>
      <c r="C120" s="12" t="s">
        <v>49</v>
      </c>
      <c r="D120" s="12" t="s">
        <v>50</v>
      </c>
      <c r="E120" s="12" t="s">
        <v>19</v>
      </c>
      <c r="F120" s="13" t="s">
        <v>11</v>
      </c>
      <c r="G120" s="13">
        <v>81.98</v>
      </c>
      <c r="H120" s="13">
        <v>61.93</v>
      </c>
      <c r="I120" s="14">
        <v>222.22</v>
      </c>
      <c r="J120" s="14">
        <v>0</v>
      </c>
      <c r="K120" s="14">
        <f t="shared" si="11"/>
        <v>222.22</v>
      </c>
      <c r="L120" s="13">
        <v>4455.51</v>
      </c>
      <c r="M120" s="13">
        <f>J120*(G120-H120)</f>
        <v>0</v>
      </c>
      <c r="N120" s="13">
        <f t="shared" si="27"/>
        <v>4455.5110000000013</v>
      </c>
      <c r="O120" s="13" t="s">
        <v>11</v>
      </c>
      <c r="P120" s="23">
        <f t="shared" si="28"/>
        <v>4455.5110000000013</v>
      </c>
    </row>
    <row r="121" spans="1:16" ht="31.5">
      <c r="A121" s="8">
        <v>2910004868</v>
      </c>
      <c r="B121" s="28" t="s">
        <v>160</v>
      </c>
      <c r="C121" s="29"/>
      <c r="D121" s="30"/>
      <c r="E121" s="9" t="s">
        <v>20</v>
      </c>
      <c r="F121" s="10">
        <v>0</v>
      </c>
      <c r="G121" s="10" t="s">
        <v>11</v>
      </c>
      <c r="H121" s="10" t="s">
        <v>11</v>
      </c>
      <c r="I121" s="11">
        <v>0</v>
      </c>
      <c r="J121" s="11">
        <v>0</v>
      </c>
      <c r="K121" s="11">
        <f t="shared" si="11"/>
        <v>0</v>
      </c>
      <c r="L121" s="10">
        <v>0</v>
      </c>
      <c r="M121" s="10">
        <v>0</v>
      </c>
      <c r="N121" s="10">
        <v>1</v>
      </c>
      <c r="O121" s="10">
        <v>0</v>
      </c>
      <c r="P121" s="6">
        <f t="shared" ref="P121:P124" si="29">N121+F121</f>
        <v>1</v>
      </c>
    </row>
    <row r="122" spans="1:16">
      <c r="A122" s="8">
        <v>2910004868</v>
      </c>
      <c r="B122" s="28" t="s">
        <v>160</v>
      </c>
      <c r="C122" s="29"/>
      <c r="D122" s="30"/>
      <c r="E122" s="9" t="s">
        <v>21</v>
      </c>
      <c r="F122" s="10">
        <v>2417.4899999999998</v>
      </c>
      <c r="G122" s="10" t="s">
        <v>11</v>
      </c>
      <c r="H122" s="10" t="s">
        <v>11</v>
      </c>
      <c r="I122" s="11">
        <v>789.33699999999999</v>
      </c>
      <c r="J122" s="11">
        <f>J125+J126</f>
        <v>75.462999999999994</v>
      </c>
      <c r="K122" s="11">
        <f t="shared" si="11"/>
        <v>864.8</v>
      </c>
      <c r="L122" s="10">
        <v>43016.67</v>
      </c>
      <c r="M122" s="10">
        <f>M125+M126</f>
        <v>3777.6777799999995</v>
      </c>
      <c r="N122" s="10">
        <f>N125+N126</f>
        <v>44376.867399999996</v>
      </c>
      <c r="O122" s="10">
        <v>41207.15</v>
      </c>
      <c r="P122" s="6">
        <f t="shared" si="29"/>
        <v>46794.357399999994</v>
      </c>
    </row>
    <row r="123" spans="1:16">
      <c r="A123" s="8">
        <v>2910004868</v>
      </c>
      <c r="B123" s="28" t="s">
        <v>160</v>
      </c>
      <c r="C123" s="29"/>
      <c r="D123" s="30"/>
      <c r="E123" s="9" t="s">
        <v>19</v>
      </c>
      <c r="F123" s="10">
        <v>0</v>
      </c>
      <c r="G123" s="10" t="s">
        <v>11</v>
      </c>
      <c r="H123" s="10" t="s">
        <v>11</v>
      </c>
      <c r="I123" s="11">
        <v>0</v>
      </c>
      <c r="J123" s="11">
        <v>0</v>
      </c>
      <c r="K123" s="11">
        <f t="shared" si="11"/>
        <v>0</v>
      </c>
      <c r="L123" s="10">
        <v>0</v>
      </c>
      <c r="M123" s="10">
        <v>0</v>
      </c>
      <c r="N123" s="10">
        <v>1</v>
      </c>
      <c r="O123" s="10">
        <v>0</v>
      </c>
      <c r="P123" s="6">
        <f t="shared" si="29"/>
        <v>1</v>
      </c>
    </row>
    <row r="124" spans="1:16">
      <c r="A124" s="8">
        <v>2910004868</v>
      </c>
      <c r="B124" s="28" t="s">
        <v>160</v>
      </c>
      <c r="C124" s="29"/>
      <c r="D124" s="30"/>
      <c r="E124" s="9" t="s">
        <v>2</v>
      </c>
      <c r="F124" s="10">
        <v>2417.4899999999998</v>
      </c>
      <c r="G124" s="10" t="s">
        <v>11</v>
      </c>
      <c r="H124" s="10" t="s">
        <v>11</v>
      </c>
      <c r="I124" s="11">
        <v>789.33699999999999</v>
      </c>
      <c r="J124" s="11">
        <f>J121+J122+J123</f>
        <v>75.462999999999994</v>
      </c>
      <c r="K124" s="11">
        <f t="shared" si="11"/>
        <v>864.8</v>
      </c>
      <c r="L124" s="10">
        <v>43016.67</v>
      </c>
      <c r="M124" s="10">
        <f>M121+M122+M123</f>
        <v>3777.6777799999995</v>
      </c>
      <c r="N124" s="10">
        <f>N121+N122+N123</f>
        <v>44378.867399999996</v>
      </c>
      <c r="O124" s="10">
        <v>41207.15</v>
      </c>
      <c r="P124" s="6">
        <f t="shared" si="29"/>
        <v>46796.357399999994</v>
      </c>
    </row>
    <row r="125" spans="1:16" ht="21">
      <c r="A125" s="12"/>
      <c r="B125" s="12"/>
      <c r="C125" s="12" t="s">
        <v>36</v>
      </c>
      <c r="D125" s="12" t="s">
        <v>51</v>
      </c>
      <c r="E125" s="12" t="s">
        <v>21</v>
      </c>
      <c r="F125" s="13" t="s">
        <v>11</v>
      </c>
      <c r="G125" s="13">
        <v>82.19</v>
      </c>
      <c r="H125" s="13">
        <v>30</v>
      </c>
      <c r="I125" s="14">
        <v>509.38</v>
      </c>
      <c r="J125" s="14">
        <v>0</v>
      </c>
      <c r="K125" s="14">
        <f t="shared" si="11"/>
        <v>509.38</v>
      </c>
      <c r="L125" s="13">
        <v>26584.52</v>
      </c>
      <c r="M125" s="13">
        <f>J125*(G125-H125)</f>
        <v>0</v>
      </c>
      <c r="N125" s="13">
        <f t="shared" ref="N125:N126" si="30">K125*(G125-H125)</f>
        <v>26584.5422</v>
      </c>
      <c r="O125" s="13" t="s">
        <v>11</v>
      </c>
      <c r="P125" s="23">
        <f t="shared" ref="P125:P126" si="31">N125</f>
        <v>26584.5422</v>
      </c>
    </row>
    <row r="126" spans="1:16" ht="21">
      <c r="A126" s="12"/>
      <c r="B126" s="12"/>
      <c r="C126" s="12" t="s">
        <v>36</v>
      </c>
      <c r="D126" s="12" t="s">
        <v>51</v>
      </c>
      <c r="E126" s="12" t="s">
        <v>21</v>
      </c>
      <c r="F126" s="13" t="s">
        <v>11</v>
      </c>
      <c r="G126" s="13">
        <v>82.19</v>
      </c>
      <c r="H126" s="13">
        <v>32.130000000000003</v>
      </c>
      <c r="I126" s="14">
        <v>279.95699999999999</v>
      </c>
      <c r="J126" s="14">
        <v>75.462999999999994</v>
      </c>
      <c r="K126" s="14">
        <f t="shared" si="11"/>
        <v>355.41999999999996</v>
      </c>
      <c r="L126" s="13">
        <v>14014.66</v>
      </c>
      <c r="M126" s="13">
        <f>J126*(G126-H126)</f>
        <v>3777.6777799999995</v>
      </c>
      <c r="N126" s="13">
        <f t="shared" si="30"/>
        <v>17792.325199999996</v>
      </c>
      <c r="O126" s="13" t="s">
        <v>11</v>
      </c>
      <c r="P126" s="23">
        <f t="shared" si="31"/>
        <v>17792.325199999996</v>
      </c>
    </row>
    <row r="127" spans="1:16" ht="31.5">
      <c r="A127" s="8">
        <v>2911005590</v>
      </c>
      <c r="B127" s="28" t="s">
        <v>161</v>
      </c>
      <c r="C127" s="29"/>
      <c r="D127" s="30"/>
      <c r="E127" s="9" t="s">
        <v>20</v>
      </c>
      <c r="F127" s="10">
        <v>0</v>
      </c>
      <c r="G127" s="10" t="s">
        <v>11</v>
      </c>
      <c r="H127" s="10" t="s">
        <v>11</v>
      </c>
      <c r="I127" s="11">
        <v>0</v>
      </c>
      <c r="J127" s="11">
        <v>0</v>
      </c>
      <c r="K127" s="11">
        <f t="shared" si="11"/>
        <v>0</v>
      </c>
      <c r="L127" s="10">
        <v>0</v>
      </c>
      <c r="M127" s="10">
        <v>0</v>
      </c>
      <c r="N127" s="10">
        <v>0</v>
      </c>
      <c r="O127" s="10">
        <v>0</v>
      </c>
      <c r="P127" s="6">
        <f t="shared" ref="P127:P130" si="32">N127+F127</f>
        <v>0</v>
      </c>
    </row>
    <row r="128" spans="1:16">
      <c r="A128" s="8">
        <v>2911005590</v>
      </c>
      <c r="B128" s="28" t="s">
        <v>161</v>
      </c>
      <c r="C128" s="29"/>
      <c r="D128" s="30"/>
      <c r="E128" s="9" t="s">
        <v>21</v>
      </c>
      <c r="F128" s="10">
        <v>99081.44</v>
      </c>
      <c r="G128" s="10" t="s">
        <v>11</v>
      </c>
      <c r="H128" s="10" t="s">
        <v>11</v>
      </c>
      <c r="I128" s="11">
        <v>88321.21</v>
      </c>
      <c r="J128" s="11">
        <f>J133+J134+J135+J136</f>
        <v>8700</v>
      </c>
      <c r="K128" s="11">
        <f t="shared" si="11"/>
        <v>97021.21</v>
      </c>
      <c r="L128" s="10">
        <v>919522.46</v>
      </c>
      <c r="M128" s="10">
        <f>M133+M134+M135+M136</f>
        <v>64815.000000000029</v>
      </c>
      <c r="N128" s="10">
        <f>N133+N134+N135+N136</f>
        <v>885256.00430000003</v>
      </c>
      <c r="O128" s="10">
        <v>854883.54</v>
      </c>
      <c r="P128" s="6">
        <f t="shared" si="32"/>
        <v>984337.44430000009</v>
      </c>
    </row>
    <row r="129" spans="1:16">
      <c r="A129" s="8">
        <v>2911005590</v>
      </c>
      <c r="B129" s="28" t="s">
        <v>161</v>
      </c>
      <c r="C129" s="29"/>
      <c r="D129" s="30"/>
      <c r="E129" s="9" t="s">
        <v>19</v>
      </c>
      <c r="F129" s="10">
        <v>48391.85</v>
      </c>
      <c r="G129" s="10" t="s">
        <v>11</v>
      </c>
      <c r="H129" s="10" t="s">
        <v>11</v>
      </c>
      <c r="I129" s="11">
        <v>40150.949000000001</v>
      </c>
      <c r="J129" s="11">
        <f>J131+J132</f>
        <v>3950</v>
      </c>
      <c r="K129" s="11">
        <f t="shared" si="11"/>
        <v>44100.949000000001</v>
      </c>
      <c r="L129" s="10">
        <v>577572.49</v>
      </c>
      <c r="M129" s="10">
        <f>M131+M132</f>
        <v>62331.000000000007</v>
      </c>
      <c r="N129" s="10">
        <f>N131+N132</f>
        <v>591511.65876000002</v>
      </c>
      <c r="O129" s="10">
        <v>515346.57</v>
      </c>
      <c r="P129" s="6">
        <f t="shared" si="32"/>
        <v>639903.50876</v>
      </c>
    </row>
    <row r="130" spans="1:16">
      <c r="A130" s="8">
        <v>2911005590</v>
      </c>
      <c r="B130" s="28" t="s">
        <v>161</v>
      </c>
      <c r="C130" s="29"/>
      <c r="D130" s="30"/>
      <c r="E130" s="9" t="s">
        <v>2</v>
      </c>
      <c r="F130" s="10">
        <v>147473.29</v>
      </c>
      <c r="G130" s="10" t="s">
        <v>11</v>
      </c>
      <c r="H130" s="10" t="s">
        <v>11</v>
      </c>
      <c r="I130" s="11">
        <v>128472.159</v>
      </c>
      <c r="J130" s="11">
        <f>J127+J128+J129</f>
        <v>12650</v>
      </c>
      <c r="K130" s="11">
        <f t="shared" si="11"/>
        <v>141122.15899999999</v>
      </c>
      <c r="L130" s="10">
        <v>1497094.95</v>
      </c>
      <c r="M130" s="10">
        <f>M127+M128+M129</f>
        <v>127146.00000000003</v>
      </c>
      <c r="N130" s="10">
        <f>N127+N128+N129</f>
        <v>1476767.6630600002</v>
      </c>
      <c r="O130" s="10">
        <v>1370230.11</v>
      </c>
      <c r="P130" s="6">
        <f t="shared" si="32"/>
        <v>1624240.9530600002</v>
      </c>
    </row>
    <row r="131" spans="1:16" ht="21">
      <c r="A131" s="12"/>
      <c r="B131" s="12"/>
      <c r="C131" s="12" t="s">
        <v>52</v>
      </c>
      <c r="D131" s="12" t="s">
        <v>53</v>
      </c>
      <c r="E131" s="12" t="s">
        <v>19</v>
      </c>
      <c r="F131" s="13" t="s">
        <v>11</v>
      </c>
      <c r="G131" s="13">
        <v>52.4</v>
      </c>
      <c r="H131" s="13">
        <v>41</v>
      </c>
      <c r="I131" s="14">
        <v>23835.917000000001</v>
      </c>
      <c r="J131" s="14">
        <v>0</v>
      </c>
      <c r="K131" s="14">
        <f t="shared" si="11"/>
        <v>23835.917000000001</v>
      </c>
      <c r="L131" s="13">
        <v>271729.44</v>
      </c>
      <c r="M131" s="13">
        <f t="shared" ref="M131:M136" si="33">J131*(G131-H131)</f>
        <v>0</v>
      </c>
      <c r="N131" s="13">
        <f t="shared" ref="N131:N136" si="34">K131*(G131-H131)</f>
        <v>271729.45379999996</v>
      </c>
      <c r="O131" s="13" t="s">
        <v>11</v>
      </c>
      <c r="P131" s="23">
        <f t="shared" ref="P131:P136" si="35">N131</f>
        <v>271729.45379999996</v>
      </c>
    </row>
    <row r="132" spans="1:16" ht="21">
      <c r="A132" s="12"/>
      <c r="B132" s="12"/>
      <c r="C132" s="12" t="s">
        <v>52</v>
      </c>
      <c r="D132" s="12" t="s">
        <v>53</v>
      </c>
      <c r="E132" s="12" t="s">
        <v>19</v>
      </c>
      <c r="F132" s="13" t="s">
        <v>11</v>
      </c>
      <c r="G132" s="13">
        <v>59.69</v>
      </c>
      <c r="H132" s="13">
        <v>43.91</v>
      </c>
      <c r="I132" s="14">
        <v>16315.031999999999</v>
      </c>
      <c r="J132" s="14">
        <v>3950</v>
      </c>
      <c r="K132" s="14">
        <f t="shared" si="11"/>
        <v>20265.031999999999</v>
      </c>
      <c r="L132" s="13">
        <v>257451.2</v>
      </c>
      <c r="M132" s="13">
        <f t="shared" si="33"/>
        <v>62331.000000000007</v>
      </c>
      <c r="N132" s="13">
        <f t="shared" si="34"/>
        <v>319782.20496</v>
      </c>
      <c r="O132" s="13" t="s">
        <v>11</v>
      </c>
      <c r="P132" s="23">
        <f t="shared" si="35"/>
        <v>319782.20496</v>
      </c>
    </row>
    <row r="133" spans="1:16" ht="21">
      <c r="A133" s="12"/>
      <c r="B133" s="12"/>
      <c r="C133" s="12" t="s">
        <v>52</v>
      </c>
      <c r="D133" s="12" t="s">
        <v>53</v>
      </c>
      <c r="E133" s="12" t="s">
        <v>21</v>
      </c>
      <c r="F133" s="13" t="s">
        <v>11</v>
      </c>
      <c r="G133" s="13">
        <v>53.5</v>
      </c>
      <c r="H133" s="13">
        <v>43</v>
      </c>
      <c r="I133" s="14">
        <v>47140.546999999999</v>
      </c>
      <c r="J133" s="14">
        <v>0</v>
      </c>
      <c r="K133" s="14">
        <f t="shared" si="11"/>
        <v>47140.546999999999</v>
      </c>
      <c r="L133" s="13">
        <v>494975.75</v>
      </c>
      <c r="M133" s="13">
        <f t="shared" si="33"/>
        <v>0</v>
      </c>
      <c r="N133" s="13">
        <f t="shared" si="34"/>
        <v>494975.74349999998</v>
      </c>
      <c r="O133" s="13" t="s">
        <v>11</v>
      </c>
      <c r="P133" s="23">
        <f t="shared" si="35"/>
        <v>494975.74349999998</v>
      </c>
    </row>
    <row r="134" spans="1:16" ht="21">
      <c r="A134" s="12"/>
      <c r="B134" s="12"/>
      <c r="C134" s="12" t="s">
        <v>52</v>
      </c>
      <c r="D134" s="12" t="s">
        <v>53</v>
      </c>
      <c r="E134" s="12" t="s">
        <v>21</v>
      </c>
      <c r="F134" s="13" t="s">
        <v>11</v>
      </c>
      <c r="G134" s="13">
        <v>53.5</v>
      </c>
      <c r="H134" s="13">
        <v>46.05</v>
      </c>
      <c r="I134" s="14">
        <v>30939.404999999999</v>
      </c>
      <c r="J134" s="14">
        <v>7600</v>
      </c>
      <c r="K134" s="14">
        <f t="shared" si="11"/>
        <v>38539.404999999999</v>
      </c>
      <c r="L134" s="13">
        <v>230498.57</v>
      </c>
      <c r="M134" s="13">
        <f t="shared" si="33"/>
        <v>56620.000000000022</v>
      </c>
      <c r="N134" s="13">
        <f t="shared" si="34"/>
        <v>287118.56725000008</v>
      </c>
      <c r="O134" s="13" t="s">
        <v>11</v>
      </c>
      <c r="P134" s="23">
        <f t="shared" si="35"/>
        <v>287118.56725000008</v>
      </c>
    </row>
    <row r="135" spans="1:16" ht="21">
      <c r="A135" s="12"/>
      <c r="B135" s="12"/>
      <c r="C135" s="12" t="s">
        <v>52</v>
      </c>
      <c r="D135" s="12" t="s">
        <v>50</v>
      </c>
      <c r="E135" s="12" t="s">
        <v>21</v>
      </c>
      <c r="F135" s="13" t="s">
        <v>11</v>
      </c>
      <c r="G135" s="13">
        <v>53.5</v>
      </c>
      <c r="H135" s="13">
        <v>43</v>
      </c>
      <c r="I135" s="14">
        <v>6121.0889999999999</v>
      </c>
      <c r="J135" s="14">
        <v>0</v>
      </c>
      <c r="K135" s="14">
        <f t="shared" si="11"/>
        <v>6121.0889999999999</v>
      </c>
      <c r="L135" s="13">
        <v>64271.44</v>
      </c>
      <c r="M135" s="13">
        <f t="shared" si="33"/>
        <v>0</v>
      </c>
      <c r="N135" s="13">
        <f t="shared" si="34"/>
        <v>64271.434500000003</v>
      </c>
      <c r="O135" s="13" t="s">
        <v>11</v>
      </c>
      <c r="P135" s="23">
        <f t="shared" si="35"/>
        <v>64271.434500000003</v>
      </c>
    </row>
    <row r="136" spans="1:16" ht="21">
      <c r="A136" s="12"/>
      <c r="B136" s="12"/>
      <c r="C136" s="12" t="s">
        <v>52</v>
      </c>
      <c r="D136" s="12" t="s">
        <v>50</v>
      </c>
      <c r="E136" s="12" t="s">
        <v>21</v>
      </c>
      <c r="F136" s="13" t="s">
        <v>11</v>
      </c>
      <c r="G136" s="13">
        <v>53.5</v>
      </c>
      <c r="H136" s="13">
        <v>46.05</v>
      </c>
      <c r="I136" s="14">
        <v>4120.1689999999999</v>
      </c>
      <c r="J136" s="14">
        <v>1100</v>
      </c>
      <c r="K136" s="14">
        <f t="shared" si="11"/>
        <v>5220.1689999999999</v>
      </c>
      <c r="L136" s="13">
        <v>30695.26</v>
      </c>
      <c r="M136" s="13">
        <f t="shared" si="33"/>
        <v>8195.0000000000036</v>
      </c>
      <c r="N136" s="13">
        <f t="shared" si="34"/>
        <v>38890.259050000015</v>
      </c>
      <c r="O136" s="13" t="s">
        <v>11</v>
      </c>
      <c r="P136" s="23">
        <f t="shared" si="35"/>
        <v>38890.259050000015</v>
      </c>
    </row>
    <row r="137" spans="1:16" ht="31.5">
      <c r="A137" s="8">
        <v>2912006155</v>
      </c>
      <c r="B137" s="28" t="s">
        <v>162</v>
      </c>
      <c r="C137" s="29"/>
      <c r="D137" s="30"/>
      <c r="E137" s="9" t="s">
        <v>20</v>
      </c>
      <c r="F137" s="10">
        <v>0</v>
      </c>
      <c r="G137" s="10" t="s">
        <v>11</v>
      </c>
      <c r="H137" s="10" t="s">
        <v>11</v>
      </c>
      <c r="I137" s="11">
        <v>0</v>
      </c>
      <c r="J137" s="11">
        <v>0</v>
      </c>
      <c r="K137" s="11">
        <f t="shared" si="11"/>
        <v>0</v>
      </c>
      <c r="L137" s="10">
        <v>0</v>
      </c>
      <c r="M137" s="10">
        <v>0</v>
      </c>
      <c r="N137" s="10">
        <v>0</v>
      </c>
      <c r="O137" s="10">
        <v>0</v>
      </c>
      <c r="P137" s="6">
        <f t="shared" ref="P137:P140" si="36">N137+F137</f>
        <v>0</v>
      </c>
    </row>
    <row r="138" spans="1:16">
      <c r="A138" s="8">
        <v>2912006155</v>
      </c>
      <c r="B138" s="28" t="s">
        <v>162</v>
      </c>
      <c r="C138" s="29"/>
      <c r="D138" s="30"/>
      <c r="E138" s="9" t="s">
        <v>21</v>
      </c>
      <c r="F138" s="10">
        <v>74585.87</v>
      </c>
      <c r="G138" s="10" t="s">
        <v>11</v>
      </c>
      <c r="H138" s="10" t="s">
        <v>11</v>
      </c>
      <c r="I138" s="11">
        <v>30680.15</v>
      </c>
      <c r="J138" s="11">
        <f>J141+J142</f>
        <v>3045.17</v>
      </c>
      <c r="K138" s="11">
        <f t="shared" si="11"/>
        <v>33725.32</v>
      </c>
      <c r="L138" s="10">
        <v>740229.54</v>
      </c>
      <c r="M138" s="10">
        <f>M141+M142</f>
        <v>60720.689800000015</v>
      </c>
      <c r="N138" s="10">
        <f>N141+N142</f>
        <v>726364.3535000002</v>
      </c>
      <c r="O138" s="10">
        <v>681125.59</v>
      </c>
      <c r="P138" s="6">
        <f t="shared" si="36"/>
        <v>800950.2235000002</v>
      </c>
    </row>
    <row r="139" spans="1:16">
      <c r="A139" s="8">
        <v>2912006155</v>
      </c>
      <c r="B139" s="28" t="s">
        <v>162</v>
      </c>
      <c r="C139" s="29"/>
      <c r="D139" s="30"/>
      <c r="E139" s="9" t="s">
        <v>19</v>
      </c>
      <c r="F139" s="10">
        <v>0</v>
      </c>
      <c r="G139" s="10" t="s">
        <v>11</v>
      </c>
      <c r="H139" s="10" t="s">
        <v>11</v>
      </c>
      <c r="I139" s="11">
        <v>0</v>
      </c>
      <c r="J139" s="11">
        <v>0</v>
      </c>
      <c r="K139" s="11">
        <f t="shared" si="11"/>
        <v>0</v>
      </c>
      <c r="L139" s="10">
        <v>0</v>
      </c>
      <c r="M139" s="10">
        <v>0</v>
      </c>
      <c r="N139" s="10">
        <v>0</v>
      </c>
      <c r="O139" s="10">
        <v>0</v>
      </c>
      <c r="P139" s="6">
        <f t="shared" si="36"/>
        <v>0</v>
      </c>
    </row>
    <row r="140" spans="1:16">
      <c r="A140" s="8">
        <v>2912006155</v>
      </c>
      <c r="B140" s="28" t="s">
        <v>162</v>
      </c>
      <c r="C140" s="29"/>
      <c r="D140" s="30"/>
      <c r="E140" s="9" t="s">
        <v>2</v>
      </c>
      <c r="F140" s="10">
        <v>74585.87</v>
      </c>
      <c r="G140" s="10" t="s">
        <v>11</v>
      </c>
      <c r="H140" s="10" t="s">
        <v>11</v>
      </c>
      <c r="I140" s="11">
        <v>30680.15</v>
      </c>
      <c r="J140" s="11">
        <f>J137+J138+J139</f>
        <v>3045.17</v>
      </c>
      <c r="K140" s="11">
        <f t="shared" ref="K140:K203" si="37">I140+J140</f>
        <v>33725.32</v>
      </c>
      <c r="L140" s="10">
        <v>740229.54</v>
      </c>
      <c r="M140" s="10">
        <f>M137+M138+M139</f>
        <v>60720.689800000015</v>
      </c>
      <c r="N140" s="10">
        <f>N137+N138+N139</f>
        <v>726364.3535000002</v>
      </c>
      <c r="O140" s="10">
        <v>681125.59</v>
      </c>
      <c r="P140" s="6">
        <f t="shared" si="36"/>
        <v>800950.2235000002</v>
      </c>
    </row>
    <row r="141" spans="1:16">
      <c r="A141" s="12"/>
      <c r="B141" s="12"/>
      <c r="C141" s="12" t="s">
        <v>17</v>
      </c>
      <c r="D141" s="12" t="s">
        <v>54</v>
      </c>
      <c r="E141" s="12" t="s">
        <v>21</v>
      </c>
      <c r="F141" s="13" t="s">
        <v>11</v>
      </c>
      <c r="G141" s="13">
        <v>63.85</v>
      </c>
      <c r="H141" s="13">
        <v>41</v>
      </c>
      <c r="I141" s="14">
        <v>18515.97</v>
      </c>
      <c r="J141" s="14">
        <v>0</v>
      </c>
      <c r="K141" s="14">
        <f t="shared" si="37"/>
        <v>18515.97</v>
      </c>
      <c r="L141" s="13">
        <v>423089.91999999998</v>
      </c>
      <c r="M141" s="13">
        <f>J141*(G141-H141)</f>
        <v>0</v>
      </c>
      <c r="N141" s="13">
        <f t="shared" ref="N141:N142" si="38">K141*(G141-H141)</f>
        <v>423089.91450000007</v>
      </c>
      <c r="O141" s="13" t="s">
        <v>11</v>
      </c>
      <c r="P141" s="23">
        <f t="shared" ref="P141:P142" si="39">N141</f>
        <v>423089.91450000007</v>
      </c>
    </row>
    <row r="142" spans="1:16">
      <c r="A142" s="12"/>
      <c r="B142" s="12"/>
      <c r="C142" s="12" t="s">
        <v>17</v>
      </c>
      <c r="D142" s="12" t="s">
        <v>54</v>
      </c>
      <c r="E142" s="12" t="s">
        <v>21</v>
      </c>
      <c r="F142" s="13" t="s">
        <v>11</v>
      </c>
      <c r="G142" s="13">
        <v>63.85</v>
      </c>
      <c r="H142" s="13">
        <v>43.91</v>
      </c>
      <c r="I142" s="14">
        <v>12164.18</v>
      </c>
      <c r="J142" s="14">
        <v>3045.17</v>
      </c>
      <c r="K142" s="14">
        <f t="shared" si="37"/>
        <v>15209.35</v>
      </c>
      <c r="L142" s="13">
        <v>242553.75</v>
      </c>
      <c r="M142" s="13">
        <f>J142*(G142-H142)</f>
        <v>60720.689800000015</v>
      </c>
      <c r="N142" s="13">
        <f t="shared" si="38"/>
        <v>303274.43900000007</v>
      </c>
      <c r="O142" s="13" t="s">
        <v>11</v>
      </c>
      <c r="P142" s="23">
        <f t="shared" si="39"/>
        <v>303274.43900000007</v>
      </c>
    </row>
    <row r="143" spans="1:16" ht="31.5">
      <c r="A143" s="8">
        <v>2912004870</v>
      </c>
      <c r="B143" s="28" t="s">
        <v>163</v>
      </c>
      <c r="C143" s="29"/>
      <c r="D143" s="30"/>
      <c r="E143" s="9" t="s">
        <v>20</v>
      </c>
      <c r="F143" s="10">
        <v>0</v>
      </c>
      <c r="G143" s="10" t="s">
        <v>11</v>
      </c>
      <c r="H143" s="10" t="s">
        <v>11</v>
      </c>
      <c r="I143" s="11">
        <v>0</v>
      </c>
      <c r="J143" s="11">
        <v>0</v>
      </c>
      <c r="K143" s="11">
        <f t="shared" si="37"/>
        <v>0</v>
      </c>
      <c r="L143" s="10">
        <v>0</v>
      </c>
      <c r="M143" s="10">
        <v>0</v>
      </c>
      <c r="N143" s="10">
        <v>0</v>
      </c>
      <c r="O143" s="10">
        <v>0</v>
      </c>
      <c r="P143" s="6">
        <f t="shared" ref="P143:P146" si="40">N143+F143</f>
        <v>0</v>
      </c>
    </row>
    <row r="144" spans="1:16">
      <c r="A144" s="8">
        <v>2912004870</v>
      </c>
      <c r="B144" s="28" t="s">
        <v>163</v>
      </c>
      <c r="C144" s="29"/>
      <c r="D144" s="30"/>
      <c r="E144" s="9" t="s">
        <v>21</v>
      </c>
      <c r="F144" s="10">
        <v>5936.25</v>
      </c>
      <c r="G144" s="10" t="s">
        <v>11</v>
      </c>
      <c r="H144" s="10" t="s">
        <v>11</v>
      </c>
      <c r="I144" s="11">
        <v>0</v>
      </c>
      <c r="J144" s="11">
        <f>J147+J148</f>
        <v>0</v>
      </c>
      <c r="K144" s="11">
        <f t="shared" si="37"/>
        <v>0</v>
      </c>
      <c r="L144" s="10">
        <v>5936.25</v>
      </c>
      <c r="M144" s="10">
        <f>M147+M148</f>
        <v>0</v>
      </c>
      <c r="N144" s="10">
        <f>N147+N148</f>
        <v>0</v>
      </c>
      <c r="O144" s="10">
        <v>0</v>
      </c>
      <c r="P144" s="6">
        <f t="shared" si="40"/>
        <v>5936.25</v>
      </c>
    </row>
    <row r="145" spans="1:16">
      <c r="A145" s="8">
        <v>2912004870</v>
      </c>
      <c r="B145" s="28" t="s">
        <v>163</v>
      </c>
      <c r="C145" s="29"/>
      <c r="D145" s="30"/>
      <c r="E145" s="9" t="s">
        <v>19</v>
      </c>
      <c r="F145" s="10">
        <v>0</v>
      </c>
      <c r="G145" s="10" t="s">
        <v>11</v>
      </c>
      <c r="H145" s="10" t="s">
        <v>11</v>
      </c>
      <c r="I145" s="11">
        <v>0</v>
      </c>
      <c r="J145" s="11">
        <v>0</v>
      </c>
      <c r="K145" s="11">
        <f t="shared" si="37"/>
        <v>0</v>
      </c>
      <c r="L145" s="10">
        <v>0</v>
      </c>
      <c r="M145" s="10">
        <v>0</v>
      </c>
      <c r="N145" s="10">
        <v>0</v>
      </c>
      <c r="O145" s="10">
        <v>0</v>
      </c>
      <c r="P145" s="6">
        <f t="shared" si="40"/>
        <v>0</v>
      </c>
    </row>
    <row r="146" spans="1:16">
      <c r="A146" s="8">
        <v>2912004870</v>
      </c>
      <c r="B146" s="28" t="s">
        <v>163</v>
      </c>
      <c r="C146" s="29"/>
      <c r="D146" s="30"/>
      <c r="E146" s="9" t="s">
        <v>2</v>
      </c>
      <c r="F146" s="10">
        <v>5936.25</v>
      </c>
      <c r="G146" s="10" t="s">
        <v>11</v>
      </c>
      <c r="H146" s="10" t="s">
        <v>11</v>
      </c>
      <c r="I146" s="11">
        <v>0</v>
      </c>
      <c r="J146" s="11">
        <f>J143+J144+J145</f>
        <v>0</v>
      </c>
      <c r="K146" s="11">
        <f t="shared" si="37"/>
        <v>0</v>
      </c>
      <c r="L146" s="10">
        <v>5936.25</v>
      </c>
      <c r="M146" s="10">
        <f>M143+M144+M145</f>
        <v>0</v>
      </c>
      <c r="N146" s="10">
        <f>N143+N144+N145</f>
        <v>0</v>
      </c>
      <c r="O146" s="10">
        <v>0</v>
      </c>
      <c r="P146" s="6">
        <f t="shared" si="40"/>
        <v>5936.25</v>
      </c>
    </row>
    <row r="147" spans="1:16">
      <c r="A147" s="12"/>
      <c r="B147" s="12"/>
      <c r="C147" s="12" t="s">
        <v>17</v>
      </c>
      <c r="D147" s="12" t="s">
        <v>55</v>
      </c>
      <c r="E147" s="12" t="s">
        <v>21</v>
      </c>
      <c r="F147" s="13" t="s">
        <v>11</v>
      </c>
      <c r="G147" s="13">
        <v>70.38</v>
      </c>
      <c r="H147" s="13">
        <v>42.1</v>
      </c>
      <c r="I147" s="14">
        <v>0</v>
      </c>
      <c r="J147" s="14">
        <v>0</v>
      </c>
      <c r="K147" s="14">
        <f t="shared" si="37"/>
        <v>0</v>
      </c>
      <c r="L147" s="13">
        <v>0</v>
      </c>
      <c r="M147" s="13">
        <f>J147*(G147-H147)</f>
        <v>0</v>
      </c>
      <c r="N147" s="13">
        <f t="shared" ref="N147:N148" si="41">K147*(G147-H147)</f>
        <v>0</v>
      </c>
      <c r="O147" s="13" t="s">
        <v>11</v>
      </c>
      <c r="P147" s="23">
        <f t="shared" ref="P147:P148" si="42">N147</f>
        <v>0</v>
      </c>
    </row>
    <row r="148" spans="1:16">
      <c r="A148" s="12"/>
      <c r="B148" s="12"/>
      <c r="C148" s="12" t="s">
        <v>17</v>
      </c>
      <c r="D148" s="12" t="s">
        <v>55</v>
      </c>
      <c r="E148" s="12" t="s">
        <v>21</v>
      </c>
      <c r="F148" s="13" t="s">
        <v>11</v>
      </c>
      <c r="G148" s="13">
        <v>71.069999999999993</v>
      </c>
      <c r="H148" s="13">
        <v>45.68</v>
      </c>
      <c r="I148" s="14">
        <v>0</v>
      </c>
      <c r="J148" s="14">
        <v>0</v>
      </c>
      <c r="K148" s="14">
        <f t="shared" si="37"/>
        <v>0</v>
      </c>
      <c r="L148" s="13">
        <v>0</v>
      </c>
      <c r="M148" s="13">
        <f>J148*(G148-H148)</f>
        <v>0</v>
      </c>
      <c r="N148" s="13">
        <f t="shared" si="41"/>
        <v>0</v>
      </c>
      <c r="O148" s="13" t="s">
        <v>11</v>
      </c>
      <c r="P148" s="23">
        <f t="shared" si="42"/>
        <v>0</v>
      </c>
    </row>
    <row r="149" spans="1:16" ht="31.5">
      <c r="A149" s="8">
        <v>2912005930</v>
      </c>
      <c r="B149" s="28" t="s">
        <v>164</v>
      </c>
      <c r="C149" s="29"/>
      <c r="D149" s="30"/>
      <c r="E149" s="9" t="s">
        <v>20</v>
      </c>
      <c r="F149" s="10">
        <v>0</v>
      </c>
      <c r="G149" s="10" t="s">
        <v>11</v>
      </c>
      <c r="H149" s="10" t="s">
        <v>11</v>
      </c>
      <c r="I149" s="11">
        <v>0</v>
      </c>
      <c r="J149" s="11">
        <v>0</v>
      </c>
      <c r="K149" s="11">
        <f t="shared" si="37"/>
        <v>0</v>
      </c>
      <c r="L149" s="10">
        <v>0</v>
      </c>
      <c r="M149" s="10">
        <v>0</v>
      </c>
      <c r="N149" s="10">
        <v>0</v>
      </c>
      <c r="O149" s="10">
        <v>0</v>
      </c>
      <c r="P149" s="6">
        <f t="shared" ref="P149:P152" si="43">N149+F149</f>
        <v>0</v>
      </c>
    </row>
    <row r="150" spans="1:16">
      <c r="A150" s="8">
        <v>2912005930</v>
      </c>
      <c r="B150" s="28" t="s">
        <v>164</v>
      </c>
      <c r="C150" s="29"/>
      <c r="D150" s="30"/>
      <c r="E150" s="9" t="s">
        <v>21</v>
      </c>
      <c r="F150" s="10">
        <v>10628.21</v>
      </c>
      <c r="G150" s="10" t="s">
        <v>11</v>
      </c>
      <c r="H150" s="10" t="s">
        <v>11</v>
      </c>
      <c r="I150" s="11">
        <v>1869.999</v>
      </c>
      <c r="J150" s="11">
        <f>J153+J154</f>
        <v>0</v>
      </c>
      <c r="K150" s="11">
        <f t="shared" si="37"/>
        <v>1869.999</v>
      </c>
      <c r="L150" s="10">
        <v>71814.559999999998</v>
      </c>
      <c r="M150" s="10">
        <f>M153+M154</f>
        <v>0</v>
      </c>
      <c r="N150" s="10">
        <f>N153+N154</f>
        <v>61186.367280000013</v>
      </c>
      <c r="O150" s="10">
        <v>71814.559999999998</v>
      </c>
      <c r="P150" s="6">
        <f t="shared" si="43"/>
        <v>71814.577280000012</v>
      </c>
    </row>
    <row r="151" spans="1:16">
      <c r="A151" s="8">
        <v>2912005930</v>
      </c>
      <c r="B151" s="28" t="s">
        <v>164</v>
      </c>
      <c r="C151" s="29"/>
      <c r="D151" s="30"/>
      <c r="E151" s="9" t="s">
        <v>19</v>
      </c>
      <c r="F151" s="10">
        <v>0</v>
      </c>
      <c r="G151" s="10" t="s">
        <v>11</v>
      </c>
      <c r="H151" s="10" t="s">
        <v>11</v>
      </c>
      <c r="I151" s="11">
        <v>0</v>
      </c>
      <c r="J151" s="11">
        <v>0</v>
      </c>
      <c r="K151" s="11">
        <f t="shared" si="37"/>
        <v>0</v>
      </c>
      <c r="L151" s="10">
        <v>0</v>
      </c>
      <c r="M151" s="10">
        <v>0</v>
      </c>
      <c r="N151" s="10">
        <v>0</v>
      </c>
      <c r="O151" s="10">
        <v>0</v>
      </c>
      <c r="P151" s="6">
        <f t="shared" si="43"/>
        <v>0</v>
      </c>
    </row>
    <row r="152" spans="1:16">
      <c r="A152" s="8">
        <v>2912005930</v>
      </c>
      <c r="B152" s="28" t="s">
        <v>164</v>
      </c>
      <c r="C152" s="29"/>
      <c r="D152" s="30"/>
      <c r="E152" s="9" t="s">
        <v>2</v>
      </c>
      <c r="F152" s="10">
        <v>10628.21</v>
      </c>
      <c r="G152" s="10" t="s">
        <v>11</v>
      </c>
      <c r="H152" s="10" t="s">
        <v>11</v>
      </c>
      <c r="I152" s="11">
        <v>1869.999</v>
      </c>
      <c r="J152" s="11">
        <f>J149+J150+J151</f>
        <v>0</v>
      </c>
      <c r="K152" s="11">
        <f t="shared" si="37"/>
        <v>1869.999</v>
      </c>
      <c r="L152" s="10">
        <v>71814.559999999998</v>
      </c>
      <c r="M152" s="10">
        <f>M149+M150+M151</f>
        <v>0</v>
      </c>
      <c r="N152" s="10">
        <f>N149+N150+N151</f>
        <v>61186.367280000013</v>
      </c>
      <c r="O152" s="10">
        <v>71814.559999999998</v>
      </c>
      <c r="P152" s="6">
        <f t="shared" si="43"/>
        <v>71814.577280000012</v>
      </c>
    </row>
    <row r="153" spans="1:16">
      <c r="A153" s="12"/>
      <c r="B153" s="12"/>
      <c r="C153" s="12" t="s">
        <v>17</v>
      </c>
      <c r="D153" s="12" t="s">
        <v>56</v>
      </c>
      <c r="E153" s="12" t="s">
        <v>21</v>
      </c>
      <c r="F153" s="13" t="s">
        <v>11</v>
      </c>
      <c r="G153" s="13">
        <v>71.900000000000006</v>
      </c>
      <c r="H153" s="13">
        <v>39.18</v>
      </c>
      <c r="I153" s="14">
        <v>1869.999</v>
      </c>
      <c r="J153" s="14">
        <v>0</v>
      </c>
      <c r="K153" s="14">
        <f t="shared" si="37"/>
        <v>1869.999</v>
      </c>
      <c r="L153" s="13">
        <v>61186.35</v>
      </c>
      <c r="M153" s="13">
        <f>J153*(G153-H153)</f>
        <v>0</v>
      </c>
      <c r="N153" s="13">
        <f t="shared" ref="N153:N154" si="44">K153*(G153-H153)</f>
        <v>61186.367280000013</v>
      </c>
      <c r="O153" s="13" t="s">
        <v>11</v>
      </c>
      <c r="P153" s="23">
        <f t="shared" ref="P153:P154" si="45">N153</f>
        <v>61186.367280000013</v>
      </c>
    </row>
    <row r="154" spans="1:16">
      <c r="A154" s="12"/>
      <c r="B154" s="12"/>
      <c r="C154" s="12" t="s">
        <v>17</v>
      </c>
      <c r="D154" s="12" t="s">
        <v>56</v>
      </c>
      <c r="E154" s="12" t="s">
        <v>21</v>
      </c>
      <c r="F154" s="13" t="s">
        <v>11</v>
      </c>
      <c r="G154" s="13">
        <v>75</v>
      </c>
      <c r="H154" s="13">
        <v>42.51</v>
      </c>
      <c r="I154" s="14">
        <v>0</v>
      </c>
      <c r="J154" s="14">
        <v>0</v>
      </c>
      <c r="K154" s="14">
        <f t="shared" si="37"/>
        <v>0</v>
      </c>
      <c r="L154" s="13">
        <v>0</v>
      </c>
      <c r="M154" s="13">
        <f>J154*(G154-H154)</f>
        <v>0</v>
      </c>
      <c r="N154" s="13">
        <f t="shared" si="44"/>
        <v>0</v>
      </c>
      <c r="O154" s="13" t="s">
        <v>11</v>
      </c>
      <c r="P154" s="23">
        <f t="shared" si="45"/>
        <v>0</v>
      </c>
    </row>
    <row r="155" spans="1:16" ht="31.5">
      <c r="A155" s="8">
        <v>2912005994</v>
      </c>
      <c r="B155" s="28" t="s">
        <v>165</v>
      </c>
      <c r="C155" s="29"/>
      <c r="D155" s="30"/>
      <c r="E155" s="9" t="s">
        <v>20</v>
      </c>
      <c r="F155" s="10">
        <v>0</v>
      </c>
      <c r="G155" s="10" t="s">
        <v>11</v>
      </c>
      <c r="H155" s="10" t="s">
        <v>11</v>
      </c>
      <c r="I155" s="11">
        <v>0</v>
      </c>
      <c r="J155" s="11">
        <v>0</v>
      </c>
      <c r="K155" s="11">
        <f t="shared" si="37"/>
        <v>0</v>
      </c>
      <c r="L155" s="10">
        <v>0</v>
      </c>
      <c r="M155" s="10">
        <v>0</v>
      </c>
      <c r="N155" s="10">
        <v>0</v>
      </c>
      <c r="O155" s="10">
        <v>0</v>
      </c>
      <c r="P155" s="6">
        <f t="shared" ref="P155:P158" si="46">N155+F155</f>
        <v>0</v>
      </c>
    </row>
    <row r="156" spans="1:16">
      <c r="A156" s="8">
        <v>2912005994</v>
      </c>
      <c r="B156" s="28" t="s">
        <v>165</v>
      </c>
      <c r="C156" s="29"/>
      <c r="D156" s="30"/>
      <c r="E156" s="9" t="s">
        <v>21</v>
      </c>
      <c r="F156" s="10">
        <v>2868.13</v>
      </c>
      <c r="G156" s="10" t="s">
        <v>11</v>
      </c>
      <c r="H156" s="10" t="s">
        <v>11</v>
      </c>
      <c r="I156" s="11">
        <v>1391.3</v>
      </c>
      <c r="J156" s="11">
        <f>J159+J160</f>
        <v>143</v>
      </c>
      <c r="K156" s="11">
        <f t="shared" si="37"/>
        <v>1534.3</v>
      </c>
      <c r="L156" s="10">
        <v>32490.3</v>
      </c>
      <c r="M156" s="10">
        <f>M159+M160</f>
        <v>3446.3</v>
      </c>
      <c r="N156" s="10">
        <f>N159+N160</f>
        <v>33068.47</v>
      </c>
      <c r="O156" s="10">
        <v>29044</v>
      </c>
      <c r="P156" s="6">
        <f t="shared" si="46"/>
        <v>35936.6</v>
      </c>
    </row>
    <row r="157" spans="1:16">
      <c r="A157" s="8">
        <v>2912005994</v>
      </c>
      <c r="B157" s="28" t="s">
        <v>165</v>
      </c>
      <c r="C157" s="29"/>
      <c r="D157" s="30"/>
      <c r="E157" s="9" t="s">
        <v>19</v>
      </c>
      <c r="F157" s="10">
        <v>0</v>
      </c>
      <c r="G157" s="10" t="s">
        <v>11</v>
      </c>
      <c r="H157" s="10" t="s">
        <v>11</v>
      </c>
      <c r="I157" s="11">
        <v>0</v>
      </c>
      <c r="J157" s="11">
        <v>0</v>
      </c>
      <c r="K157" s="11">
        <f t="shared" si="37"/>
        <v>0</v>
      </c>
      <c r="L157" s="10">
        <v>0</v>
      </c>
      <c r="M157" s="10">
        <v>0</v>
      </c>
      <c r="N157" s="10">
        <v>0</v>
      </c>
      <c r="O157" s="10">
        <v>0</v>
      </c>
      <c r="P157" s="6">
        <f t="shared" si="46"/>
        <v>0</v>
      </c>
    </row>
    <row r="158" spans="1:16">
      <c r="A158" s="8">
        <v>2912005994</v>
      </c>
      <c r="B158" s="28" t="s">
        <v>165</v>
      </c>
      <c r="C158" s="29"/>
      <c r="D158" s="30"/>
      <c r="E158" s="9" t="s">
        <v>2</v>
      </c>
      <c r="F158" s="10">
        <v>2868.13</v>
      </c>
      <c r="G158" s="10" t="s">
        <v>11</v>
      </c>
      <c r="H158" s="10" t="s">
        <v>11</v>
      </c>
      <c r="I158" s="11">
        <v>1391.3</v>
      </c>
      <c r="J158" s="11">
        <f>J155+J156+J157</f>
        <v>143</v>
      </c>
      <c r="K158" s="11">
        <f t="shared" si="37"/>
        <v>1534.3</v>
      </c>
      <c r="L158" s="10">
        <v>32490.3</v>
      </c>
      <c r="M158" s="10">
        <f>M155+M156+M157</f>
        <v>3446.3</v>
      </c>
      <c r="N158" s="10">
        <f>N155+N156+N157</f>
        <v>33068.47</v>
      </c>
      <c r="O158" s="10">
        <v>29044</v>
      </c>
      <c r="P158" s="6">
        <f t="shared" si="46"/>
        <v>35936.6</v>
      </c>
    </row>
    <row r="159" spans="1:16">
      <c r="A159" s="12"/>
      <c r="B159" s="12"/>
      <c r="C159" s="12" t="s">
        <v>17</v>
      </c>
      <c r="D159" s="12" t="s">
        <v>57</v>
      </c>
      <c r="E159" s="12" t="s">
        <v>21</v>
      </c>
      <c r="F159" s="13" t="s">
        <v>11</v>
      </c>
      <c r="G159" s="13">
        <v>58.56</v>
      </c>
      <c r="H159" s="13">
        <v>39.18</v>
      </c>
      <c r="I159" s="14">
        <v>828</v>
      </c>
      <c r="J159" s="14">
        <v>0</v>
      </c>
      <c r="K159" s="14">
        <f t="shared" si="37"/>
        <v>828</v>
      </c>
      <c r="L159" s="13">
        <v>16046.64</v>
      </c>
      <c r="M159" s="13">
        <f>J159*(G159-H159)</f>
        <v>0</v>
      </c>
      <c r="N159" s="13">
        <f t="shared" ref="N159:N160" si="47">K159*(G159-H159)</f>
        <v>16046.640000000001</v>
      </c>
      <c r="O159" s="13" t="s">
        <v>11</v>
      </c>
      <c r="P159" s="23">
        <f t="shared" ref="P159:P160" si="48">N159</f>
        <v>16046.640000000001</v>
      </c>
    </row>
    <row r="160" spans="1:16">
      <c r="A160" s="12"/>
      <c r="B160" s="12"/>
      <c r="C160" s="12" t="s">
        <v>17</v>
      </c>
      <c r="D160" s="12" t="s">
        <v>57</v>
      </c>
      <c r="E160" s="12" t="s">
        <v>21</v>
      </c>
      <c r="F160" s="13" t="s">
        <v>11</v>
      </c>
      <c r="G160" s="13">
        <v>66.61</v>
      </c>
      <c r="H160" s="13">
        <v>42.51</v>
      </c>
      <c r="I160" s="14">
        <v>563.29999999999995</v>
      </c>
      <c r="J160" s="14">
        <v>143</v>
      </c>
      <c r="K160" s="14">
        <f t="shared" si="37"/>
        <v>706.3</v>
      </c>
      <c r="L160" s="13">
        <v>13575.53</v>
      </c>
      <c r="M160" s="13">
        <f>J160*(G160-H160)</f>
        <v>3446.3</v>
      </c>
      <c r="N160" s="13">
        <f t="shared" si="47"/>
        <v>17021.829999999998</v>
      </c>
      <c r="O160" s="13" t="s">
        <v>11</v>
      </c>
      <c r="P160" s="23">
        <f t="shared" si="48"/>
        <v>17021.829999999998</v>
      </c>
    </row>
    <row r="161" spans="1:16" ht="31.5">
      <c r="A161" s="8">
        <v>2904024369</v>
      </c>
      <c r="B161" s="28" t="s">
        <v>166</v>
      </c>
      <c r="C161" s="29"/>
      <c r="D161" s="30"/>
      <c r="E161" s="9" t="s">
        <v>20</v>
      </c>
      <c r="F161" s="10">
        <v>0</v>
      </c>
      <c r="G161" s="10" t="s">
        <v>11</v>
      </c>
      <c r="H161" s="10" t="s">
        <v>11</v>
      </c>
      <c r="I161" s="11">
        <v>0</v>
      </c>
      <c r="J161" s="11">
        <v>0</v>
      </c>
      <c r="K161" s="11">
        <f t="shared" si="37"/>
        <v>0</v>
      </c>
      <c r="L161" s="10">
        <v>0</v>
      </c>
      <c r="M161" s="10">
        <v>0</v>
      </c>
      <c r="N161" s="10">
        <v>0</v>
      </c>
      <c r="O161" s="10">
        <v>0</v>
      </c>
      <c r="P161" s="6">
        <f t="shared" ref="P161:P164" si="49">N161+F161</f>
        <v>0</v>
      </c>
    </row>
    <row r="162" spans="1:16">
      <c r="A162" s="8">
        <v>2904024369</v>
      </c>
      <c r="B162" s="28" t="s">
        <v>166</v>
      </c>
      <c r="C162" s="29"/>
      <c r="D162" s="30"/>
      <c r="E162" s="9" t="s">
        <v>21</v>
      </c>
      <c r="F162" s="10">
        <v>0</v>
      </c>
      <c r="G162" s="10" t="s">
        <v>11</v>
      </c>
      <c r="H162" s="10" t="s">
        <v>11</v>
      </c>
      <c r="I162" s="11">
        <v>1659.35</v>
      </c>
      <c r="J162" s="11">
        <f>J165+J166</f>
        <v>0</v>
      </c>
      <c r="K162" s="11">
        <f t="shared" si="37"/>
        <v>1659.35</v>
      </c>
      <c r="L162" s="10">
        <v>85494.6</v>
      </c>
      <c r="M162" s="10">
        <f>M165+M166</f>
        <v>0</v>
      </c>
      <c r="N162" s="10">
        <f>N165+N166</f>
        <v>85494.601479999998</v>
      </c>
      <c r="O162" s="10">
        <v>85494.6</v>
      </c>
      <c r="P162" s="6">
        <f t="shared" si="49"/>
        <v>85494.601479999998</v>
      </c>
    </row>
    <row r="163" spans="1:16">
      <c r="A163" s="8">
        <v>2904024369</v>
      </c>
      <c r="B163" s="28" t="s">
        <v>166</v>
      </c>
      <c r="C163" s="29"/>
      <c r="D163" s="30"/>
      <c r="E163" s="9" t="s">
        <v>19</v>
      </c>
      <c r="F163" s="10">
        <v>0</v>
      </c>
      <c r="G163" s="10" t="s">
        <v>11</v>
      </c>
      <c r="H163" s="10" t="s">
        <v>11</v>
      </c>
      <c r="I163" s="11">
        <v>0</v>
      </c>
      <c r="J163" s="11">
        <v>0</v>
      </c>
      <c r="K163" s="11">
        <f t="shared" si="37"/>
        <v>0</v>
      </c>
      <c r="L163" s="10">
        <v>0</v>
      </c>
      <c r="M163" s="10">
        <v>0</v>
      </c>
      <c r="N163" s="10">
        <v>0</v>
      </c>
      <c r="O163" s="10">
        <v>0</v>
      </c>
      <c r="P163" s="6">
        <f t="shared" si="49"/>
        <v>0</v>
      </c>
    </row>
    <row r="164" spans="1:16">
      <c r="A164" s="8">
        <v>2904024369</v>
      </c>
      <c r="B164" s="28" t="s">
        <v>166</v>
      </c>
      <c r="C164" s="29"/>
      <c r="D164" s="30"/>
      <c r="E164" s="9" t="s">
        <v>2</v>
      </c>
      <c r="F164" s="10">
        <v>0</v>
      </c>
      <c r="G164" s="10" t="s">
        <v>11</v>
      </c>
      <c r="H164" s="10" t="s">
        <v>11</v>
      </c>
      <c r="I164" s="11">
        <v>1659.35</v>
      </c>
      <c r="J164" s="11">
        <f>J161+J162+J163</f>
        <v>0</v>
      </c>
      <c r="K164" s="11">
        <f t="shared" si="37"/>
        <v>1659.35</v>
      </c>
      <c r="L164" s="10">
        <v>85494.6</v>
      </c>
      <c r="M164" s="10">
        <f>M161+M162+M163</f>
        <v>0</v>
      </c>
      <c r="N164" s="10">
        <f>N161+N162+N163</f>
        <v>85494.601479999998</v>
      </c>
      <c r="O164" s="10">
        <v>85494.6</v>
      </c>
      <c r="P164" s="6">
        <f t="shared" si="49"/>
        <v>85494.601479999998</v>
      </c>
    </row>
    <row r="165" spans="1:16" ht="21">
      <c r="A165" s="12"/>
      <c r="B165" s="12"/>
      <c r="C165" s="12" t="s">
        <v>22</v>
      </c>
      <c r="D165" s="12" t="s">
        <v>58</v>
      </c>
      <c r="E165" s="12" t="s">
        <v>21</v>
      </c>
      <c r="F165" s="13" t="s">
        <v>11</v>
      </c>
      <c r="G165" s="13">
        <v>145</v>
      </c>
      <c r="H165" s="13">
        <v>93.96</v>
      </c>
      <c r="I165" s="14">
        <v>1417.242</v>
      </c>
      <c r="J165" s="14">
        <v>0</v>
      </c>
      <c r="K165" s="14">
        <f t="shared" si="37"/>
        <v>1417.242</v>
      </c>
      <c r="L165" s="13">
        <v>72336.03</v>
      </c>
      <c r="M165" s="13">
        <f>J165*(G165-H165)</f>
        <v>0</v>
      </c>
      <c r="N165" s="13">
        <f t="shared" ref="N165:N166" si="50">K165*(G165-H165)</f>
        <v>72336.03168</v>
      </c>
      <c r="O165" s="13" t="s">
        <v>11</v>
      </c>
      <c r="P165" s="23">
        <f t="shared" ref="P165:P166" si="51">N165</f>
        <v>72336.03168</v>
      </c>
    </row>
    <row r="166" spans="1:16" ht="21">
      <c r="A166" s="12"/>
      <c r="B166" s="12"/>
      <c r="C166" s="12" t="s">
        <v>22</v>
      </c>
      <c r="D166" s="12" t="s">
        <v>58</v>
      </c>
      <c r="E166" s="12" t="s">
        <v>21</v>
      </c>
      <c r="F166" s="13" t="s">
        <v>11</v>
      </c>
      <c r="G166" s="13">
        <v>148.31</v>
      </c>
      <c r="H166" s="13">
        <v>93.96</v>
      </c>
      <c r="I166" s="14">
        <v>242.108</v>
      </c>
      <c r="J166" s="14">
        <v>0</v>
      </c>
      <c r="K166" s="14">
        <f t="shared" si="37"/>
        <v>242.108</v>
      </c>
      <c r="L166" s="13">
        <v>13158.57</v>
      </c>
      <c r="M166" s="13">
        <f>J166*(G166-H166)</f>
        <v>0</v>
      </c>
      <c r="N166" s="13">
        <f t="shared" si="50"/>
        <v>13158.569800000003</v>
      </c>
      <c r="O166" s="13" t="s">
        <v>11</v>
      </c>
      <c r="P166" s="23">
        <f t="shared" si="51"/>
        <v>13158.569800000003</v>
      </c>
    </row>
    <row r="167" spans="1:16" ht="31.5">
      <c r="A167" s="8">
        <v>2904002069</v>
      </c>
      <c r="B167" s="28" t="s">
        <v>167</v>
      </c>
      <c r="C167" s="29"/>
      <c r="D167" s="30"/>
      <c r="E167" s="9" t="s">
        <v>20</v>
      </c>
      <c r="F167" s="10">
        <v>0</v>
      </c>
      <c r="G167" s="10" t="s">
        <v>11</v>
      </c>
      <c r="H167" s="10" t="s">
        <v>11</v>
      </c>
      <c r="I167" s="11">
        <v>0</v>
      </c>
      <c r="J167" s="11">
        <v>0</v>
      </c>
      <c r="K167" s="11">
        <f t="shared" si="37"/>
        <v>0</v>
      </c>
      <c r="L167" s="10">
        <v>0</v>
      </c>
      <c r="M167" s="10">
        <v>0</v>
      </c>
      <c r="N167" s="10">
        <v>0</v>
      </c>
      <c r="O167" s="10">
        <v>0</v>
      </c>
      <c r="P167" s="6">
        <f t="shared" ref="P167:P170" si="52">N167+F167</f>
        <v>0</v>
      </c>
    </row>
    <row r="168" spans="1:16">
      <c r="A168" s="8">
        <v>2904002069</v>
      </c>
      <c r="B168" s="28" t="s">
        <v>167</v>
      </c>
      <c r="C168" s="29"/>
      <c r="D168" s="30"/>
      <c r="E168" s="9" t="s">
        <v>21</v>
      </c>
      <c r="F168" s="10">
        <v>1072320.8600000001</v>
      </c>
      <c r="G168" s="10" t="s">
        <v>11</v>
      </c>
      <c r="H168" s="10" t="s">
        <v>11</v>
      </c>
      <c r="I168" s="11">
        <v>1936069.54</v>
      </c>
      <c r="J168" s="11">
        <f>J173+J174</f>
        <v>194314.777</v>
      </c>
      <c r="K168" s="11">
        <f t="shared" si="37"/>
        <v>2130384.3169999998</v>
      </c>
      <c r="L168" s="10">
        <v>12123707.84</v>
      </c>
      <c r="M168" s="10">
        <f>M173+M174</f>
        <v>1150343.4798399997</v>
      </c>
      <c r="N168" s="10">
        <f>N173+N174</f>
        <v>12201730.479389999</v>
      </c>
      <c r="O168" s="10">
        <v>10987732.91</v>
      </c>
      <c r="P168" s="6">
        <f t="shared" si="52"/>
        <v>13274051.339389998</v>
      </c>
    </row>
    <row r="169" spans="1:16">
      <c r="A169" s="8">
        <v>2904002069</v>
      </c>
      <c r="B169" s="28" t="s">
        <v>167</v>
      </c>
      <c r="C169" s="29"/>
      <c r="D169" s="30"/>
      <c r="E169" s="9" t="s">
        <v>19</v>
      </c>
      <c r="F169" s="10">
        <v>620661.89</v>
      </c>
      <c r="G169" s="10" t="s">
        <v>11</v>
      </c>
      <c r="H169" s="10" t="s">
        <v>11</v>
      </c>
      <c r="I169" s="11">
        <v>1871061.879</v>
      </c>
      <c r="J169" s="11">
        <f>J171+J172</f>
        <v>188901.318</v>
      </c>
      <c r="K169" s="11">
        <f t="shared" si="37"/>
        <v>2059963.1969999999</v>
      </c>
      <c r="L169" s="10">
        <v>6288378.4900000002</v>
      </c>
      <c r="M169" s="10">
        <f>M171+M172</f>
        <v>496810.46633999981</v>
      </c>
      <c r="N169" s="10">
        <f>N171+N172</f>
        <v>6164527.0631599966</v>
      </c>
      <c r="O169" s="10">
        <v>5802564.1900000004</v>
      </c>
      <c r="P169" s="6">
        <f t="shared" si="52"/>
        <v>6785188.9531599963</v>
      </c>
    </row>
    <row r="170" spans="1:16">
      <c r="A170" s="8">
        <v>2904002069</v>
      </c>
      <c r="B170" s="28" t="s">
        <v>167</v>
      </c>
      <c r="C170" s="29"/>
      <c r="D170" s="30"/>
      <c r="E170" s="9" t="s">
        <v>2</v>
      </c>
      <c r="F170" s="10">
        <v>1692982.75</v>
      </c>
      <c r="G170" s="10" t="s">
        <v>11</v>
      </c>
      <c r="H170" s="10" t="s">
        <v>11</v>
      </c>
      <c r="I170" s="11">
        <v>3807131.4190000002</v>
      </c>
      <c r="J170" s="11">
        <f>J167+J168+J169</f>
        <v>383216.09499999997</v>
      </c>
      <c r="K170" s="11">
        <f t="shared" si="37"/>
        <v>4190347.5140000004</v>
      </c>
      <c r="L170" s="10">
        <v>18412086.329999998</v>
      </c>
      <c r="M170" s="10">
        <f>M167+M168+M169</f>
        <v>1647153.9461799995</v>
      </c>
      <c r="N170" s="10">
        <f>N167+N168+N169</f>
        <v>18366257.542549998</v>
      </c>
      <c r="O170" s="10">
        <v>16790297.100000001</v>
      </c>
      <c r="P170" s="6">
        <f t="shared" si="52"/>
        <v>20059240.292549998</v>
      </c>
    </row>
    <row r="171" spans="1:16">
      <c r="A171" s="12"/>
      <c r="B171" s="12"/>
      <c r="C171" s="12" t="s">
        <v>33</v>
      </c>
      <c r="D171" s="12"/>
      <c r="E171" s="12" t="s">
        <v>19</v>
      </c>
      <c r="F171" s="13" t="s">
        <v>11</v>
      </c>
      <c r="G171" s="13">
        <v>24.29</v>
      </c>
      <c r="H171" s="13">
        <v>21.01</v>
      </c>
      <c r="I171" s="14">
        <v>1148959.777</v>
      </c>
      <c r="J171" s="14">
        <v>0</v>
      </c>
      <c r="K171" s="14">
        <f t="shared" si="37"/>
        <v>1148959.777</v>
      </c>
      <c r="L171" s="13">
        <v>3768588.07</v>
      </c>
      <c r="M171" s="13">
        <f>J171*(G171-H171)</f>
        <v>0</v>
      </c>
      <c r="N171" s="13">
        <f t="shared" ref="N171:N174" si="53">K171*(G171-H171)</f>
        <v>3768588.0685599972</v>
      </c>
      <c r="O171" s="13" t="s">
        <v>11</v>
      </c>
      <c r="P171" s="23">
        <f t="shared" ref="P171:P174" si="54">N171</f>
        <v>3768588.0685599972</v>
      </c>
    </row>
    <row r="172" spans="1:16">
      <c r="A172" s="12"/>
      <c r="B172" s="12"/>
      <c r="C172" s="12" t="s">
        <v>33</v>
      </c>
      <c r="D172" s="12"/>
      <c r="E172" s="12" t="s">
        <v>19</v>
      </c>
      <c r="F172" s="13" t="s">
        <v>11</v>
      </c>
      <c r="G172" s="13">
        <v>25.13</v>
      </c>
      <c r="H172" s="13">
        <v>22.5</v>
      </c>
      <c r="I172" s="14">
        <v>722102.10199999996</v>
      </c>
      <c r="J172" s="14">
        <v>188901.318</v>
      </c>
      <c r="K172" s="14">
        <f t="shared" si="37"/>
        <v>911003.41999999993</v>
      </c>
      <c r="L172" s="13">
        <v>1899128.53</v>
      </c>
      <c r="M172" s="13">
        <f>J172*(G172-H172)</f>
        <v>496810.46633999981</v>
      </c>
      <c r="N172" s="13">
        <f t="shared" si="53"/>
        <v>2395938.9945999989</v>
      </c>
      <c r="O172" s="13" t="s">
        <v>11</v>
      </c>
      <c r="P172" s="23">
        <f t="shared" si="54"/>
        <v>2395938.9945999989</v>
      </c>
    </row>
    <row r="173" spans="1:16">
      <c r="A173" s="12"/>
      <c r="B173" s="12"/>
      <c r="C173" s="12" t="s">
        <v>33</v>
      </c>
      <c r="D173" s="12"/>
      <c r="E173" s="12" t="s">
        <v>21</v>
      </c>
      <c r="F173" s="13" t="s">
        <v>11</v>
      </c>
      <c r="G173" s="13">
        <v>31.52</v>
      </c>
      <c r="H173" s="13">
        <v>25.95</v>
      </c>
      <c r="I173" s="14">
        <v>1171841.9350000001</v>
      </c>
      <c r="J173" s="14">
        <v>0</v>
      </c>
      <c r="K173" s="14">
        <f t="shared" si="37"/>
        <v>1171841.9350000001</v>
      </c>
      <c r="L173" s="13">
        <v>6527159.5599999996</v>
      </c>
      <c r="M173" s="13">
        <f>J173*(G173-H173)</f>
        <v>0</v>
      </c>
      <c r="N173" s="13">
        <f t="shared" si="53"/>
        <v>6527159.5779500008</v>
      </c>
      <c r="O173" s="13" t="s">
        <v>11</v>
      </c>
      <c r="P173" s="23">
        <f t="shared" si="54"/>
        <v>6527159.5779500008</v>
      </c>
    </row>
    <row r="174" spans="1:16">
      <c r="A174" s="12"/>
      <c r="B174" s="12"/>
      <c r="C174" s="12" t="s">
        <v>33</v>
      </c>
      <c r="D174" s="12"/>
      <c r="E174" s="12" t="s">
        <v>21</v>
      </c>
      <c r="F174" s="13" t="s">
        <v>11</v>
      </c>
      <c r="G174" s="13">
        <v>33.72</v>
      </c>
      <c r="H174" s="13">
        <v>27.8</v>
      </c>
      <c r="I174" s="14">
        <v>764227.60499999998</v>
      </c>
      <c r="J174" s="14">
        <v>194314.777</v>
      </c>
      <c r="K174" s="14">
        <f t="shared" si="37"/>
        <v>958542.38199999998</v>
      </c>
      <c r="L174" s="13">
        <v>4524227.42</v>
      </c>
      <c r="M174" s="13">
        <f>J174*(G174-H174)</f>
        <v>1150343.4798399997</v>
      </c>
      <c r="N174" s="13">
        <f t="shared" si="53"/>
        <v>5674570.9014399983</v>
      </c>
      <c r="O174" s="13" t="s">
        <v>11</v>
      </c>
      <c r="P174" s="23">
        <f t="shared" si="54"/>
        <v>5674570.9014399983</v>
      </c>
    </row>
    <row r="175" spans="1:16" ht="31.5">
      <c r="A175" s="8">
        <v>7708503727</v>
      </c>
      <c r="B175" s="28" t="s">
        <v>168</v>
      </c>
      <c r="C175" s="29"/>
      <c r="D175" s="30"/>
      <c r="E175" s="9" t="s">
        <v>20</v>
      </c>
      <c r="F175" s="10">
        <v>898.43</v>
      </c>
      <c r="G175" s="10" t="s">
        <v>11</v>
      </c>
      <c r="H175" s="10" t="s">
        <v>11</v>
      </c>
      <c r="I175" s="11">
        <v>19143.963</v>
      </c>
      <c r="J175" s="11">
        <f>J181+J182</f>
        <v>1829.796</v>
      </c>
      <c r="K175" s="11">
        <f t="shared" si="37"/>
        <v>20973.758999999998</v>
      </c>
      <c r="L175" s="10">
        <v>109524.17</v>
      </c>
      <c r="M175" s="10">
        <f>M181+M182</f>
        <v>10832.392319999997</v>
      </c>
      <c r="N175" s="10">
        <f>N181+N182</f>
        <v>119458.13608</v>
      </c>
      <c r="O175" s="10">
        <v>98774.66</v>
      </c>
      <c r="P175" s="6">
        <f t="shared" ref="P175:P178" si="55">N175+F175</f>
        <v>120356.56607999999</v>
      </c>
    </row>
    <row r="176" spans="1:16">
      <c r="A176" s="8">
        <v>7708503727</v>
      </c>
      <c r="B176" s="28" t="s">
        <v>168</v>
      </c>
      <c r="C176" s="29"/>
      <c r="D176" s="30"/>
      <c r="E176" s="9" t="s">
        <v>21</v>
      </c>
      <c r="F176" s="10">
        <v>891156.94</v>
      </c>
      <c r="G176" s="10" t="s">
        <v>11</v>
      </c>
      <c r="H176" s="10" t="s">
        <v>11</v>
      </c>
      <c r="I176" s="11">
        <v>333883.17800000001</v>
      </c>
      <c r="J176" s="11">
        <f>J183+J184</f>
        <v>29634.245999999999</v>
      </c>
      <c r="K176" s="11">
        <f t="shared" si="37"/>
        <v>363517.424</v>
      </c>
      <c r="L176" s="10">
        <v>6097571.4800000004</v>
      </c>
      <c r="M176" s="10">
        <f>M183+M184</f>
        <v>430585.59438000002</v>
      </c>
      <c r="N176" s="10">
        <f>N183+N184</f>
        <v>5637000.1485200003</v>
      </c>
      <c r="O176" s="10">
        <v>5664476.1200000001</v>
      </c>
      <c r="P176" s="6">
        <f t="shared" si="55"/>
        <v>6528157.0885199998</v>
      </c>
    </row>
    <row r="177" spans="1:16">
      <c r="A177" s="8">
        <v>7708503727</v>
      </c>
      <c r="B177" s="28" t="s">
        <v>168</v>
      </c>
      <c r="C177" s="29"/>
      <c r="D177" s="30"/>
      <c r="E177" s="9" t="s">
        <v>19</v>
      </c>
      <c r="F177" s="10">
        <v>425032.86</v>
      </c>
      <c r="G177" s="10" t="s">
        <v>11</v>
      </c>
      <c r="H177" s="10" t="s">
        <v>11</v>
      </c>
      <c r="I177" s="11">
        <v>385274.30599999998</v>
      </c>
      <c r="J177" s="11">
        <f>J179+J180</f>
        <v>36634.245999999999</v>
      </c>
      <c r="K177" s="11">
        <f t="shared" si="37"/>
        <v>421908.55199999997</v>
      </c>
      <c r="L177" s="10">
        <v>2542628.91</v>
      </c>
      <c r="M177" s="10">
        <f>M179+M180</f>
        <v>189032.70936000012</v>
      </c>
      <c r="N177" s="10">
        <f>N179+N180</f>
        <v>2306628.7666200013</v>
      </c>
      <c r="O177" s="10">
        <v>2353200.33</v>
      </c>
      <c r="P177" s="6">
        <f t="shared" si="55"/>
        <v>2731661.6266200012</v>
      </c>
    </row>
    <row r="178" spans="1:16">
      <c r="A178" s="8">
        <v>7708503727</v>
      </c>
      <c r="B178" s="28" t="s">
        <v>168</v>
      </c>
      <c r="C178" s="29"/>
      <c r="D178" s="30"/>
      <c r="E178" s="9" t="s">
        <v>2</v>
      </c>
      <c r="F178" s="10">
        <v>1317088.23</v>
      </c>
      <c r="G178" s="10" t="s">
        <v>11</v>
      </c>
      <c r="H178" s="10" t="s">
        <v>11</v>
      </c>
      <c r="I178" s="11">
        <v>738301.44700000004</v>
      </c>
      <c r="J178" s="11">
        <f>J175+J176+J177</f>
        <v>68098.288</v>
      </c>
      <c r="K178" s="11">
        <f t="shared" si="37"/>
        <v>806399.7350000001</v>
      </c>
      <c r="L178" s="10">
        <v>8749724.5600000005</v>
      </c>
      <c r="M178" s="10">
        <f>M175+M176+M177</f>
        <v>630450.6960600001</v>
      </c>
      <c r="N178" s="10">
        <f>N175+N176+N177</f>
        <v>8063087.0512200017</v>
      </c>
      <c r="O178" s="10">
        <v>8116451.1100000003</v>
      </c>
      <c r="P178" s="6">
        <f t="shared" si="55"/>
        <v>9380175.2812200021</v>
      </c>
    </row>
    <row r="179" spans="1:16">
      <c r="A179" s="12"/>
      <c r="B179" s="12"/>
      <c r="C179" s="12" t="s">
        <v>33</v>
      </c>
      <c r="D179" s="12"/>
      <c r="E179" s="12" t="s">
        <v>19</v>
      </c>
      <c r="F179" s="13" t="s">
        <v>11</v>
      </c>
      <c r="G179" s="13">
        <v>39</v>
      </c>
      <c r="H179" s="13">
        <v>33.299999999999997</v>
      </c>
      <c r="I179" s="14">
        <v>239964.14499999999</v>
      </c>
      <c r="J179" s="14">
        <v>0</v>
      </c>
      <c r="K179" s="14">
        <f t="shared" si="37"/>
        <v>239964.14499999999</v>
      </c>
      <c r="L179" s="13">
        <v>1367795.62</v>
      </c>
      <c r="M179" s="13">
        <f t="shared" ref="M179:M184" si="56">J179*(G179-H179)</f>
        <v>0</v>
      </c>
      <c r="N179" s="13">
        <f t="shared" ref="N179:N184" si="57">K179*(G179-H179)</f>
        <v>1367795.6265000007</v>
      </c>
      <c r="O179" s="13" t="s">
        <v>11</v>
      </c>
      <c r="P179" s="23">
        <f t="shared" ref="P179:P184" si="58">N179</f>
        <v>1367795.6265000007</v>
      </c>
    </row>
    <row r="180" spans="1:16">
      <c r="A180" s="12"/>
      <c r="B180" s="12"/>
      <c r="C180" s="12" t="s">
        <v>33</v>
      </c>
      <c r="D180" s="12"/>
      <c r="E180" s="12" t="s">
        <v>19</v>
      </c>
      <c r="F180" s="13" t="s">
        <v>11</v>
      </c>
      <c r="G180" s="13">
        <v>40.840000000000003</v>
      </c>
      <c r="H180" s="13">
        <v>35.68</v>
      </c>
      <c r="I180" s="14">
        <v>145310.16099999999</v>
      </c>
      <c r="J180" s="14">
        <v>36634.245999999999</v>
      </c>
      <c r="K180" s="14">
        <f t="shared" si="37"/>
        <v>181944.40700000001</v>
      </c>
      <c r="L180" s="13">
        <v>749800.43</v>
      </c>
      <c r="M180" s="13">
        <f t="shared" si="56"/>
        <v>189032.70936000012</v>
      </c>
      <c r="N180" s="13">
        <f t="shared" si="57"/>
        <v>938833.14012000069</v>
      </c>
      <c r="O180" s="13" t="s">
        <v>11</v>
      </c>
      <c r="P180" s="23">
        <f t="shared" si="58"/>
        <v>938833.14012000069</v>
      </c>
    </row>
    <row r="181" spans="1:16" ht="31.5">
      <c r="A181" s="12"/>
      <c r="B181" s="12"/>
      <c r="C181" s="12" t="s">
        <v>33</v>
      </c>
      <c r="D181" s="12"/>
      <c r="E181" s="12" t="s">
        <v>20</v>
      </c>
      <c r="F181" s="13" t="s">
        <v>11</v>
      </c>
      <c r="G181" s="13">
        <v>31.52</v>
      </c>
      <c r="H181" s="13">
        <v>25.95</v>
      </c>
      <c r="I181" s="14">
        <v>13447.191999999999</v>
      </c>
      <c r="J181" s="14">
        <v>0</v>
      </c>
      <c r="K181" s="14">
        <f t="shared" si="37"/>
        <v>13447.191999999999</v>
      </c>
      <c r="L181" s="13">
        <v>74900.86</v>
      </c>
      <c r="M181" s="13">
        <f t="shared" si="56"/>
        <v>0</v>
      </c>
      <c r="N181" s="13">
        <f t="shared" si="57"/>
        <v>74900.85944</v>
      </c>
      <c r="O181" s="13" t="s">
        <v>11</v>
      </c>
      <c r="P181" s="23">
        <f t="shared" si="58"/>
        <v>74900.85944</v>
      </c>
    </row>
    <row r="182" spans="1:16" ht="31.5">
      <c r="A182" s="12"/>
      <c r="B182" s="12"/>
      <c r="C182" s="12" t="s">
        <v>33</v>
      </c>
      <c r="D182" s="12"/>
      <c r="E182" s="12" t="s">
        <v>20</v>
      </c>
      <c r="F182" s="13" t="s">
        <v>11</v>
      </c>
      <c r="G182" s="13">
        <v>33.72</v>
      </c>
      <c r="H182" s="13">
        <v>27.8</v>
      </c>
      <c r="I182" s="14">
        <v>5696.7709999999997</v>
      </c>
      <c r="J182" s="14">
        <v>1829.796</v>
      </c>
      <c r="K182" s="14">
        <f t="shared" si="37"/>
        <v>7526.567</v>
      </c>
      <c r="L182" s="13">
        <v>33724.879999999997</v>
      </c>
      <c r="M182" s="13">
        <f t="shared" si="56"/>
        <v>10832.392319999997</v>
      </c>
      <c r="N182" s="13">
        <f t="shared" si="57"/>
        <v>44557.276639999989</v>
      </c>
      <c r="O182" s="13" t="s">
        <v>11</v>
      </c>
      <c r="P182" s="23">
        <f t="shared" si="58"/>
        <v>44557.276639999989</v>
      </c>
    </row>
    <row r="183" spans="1:16">
      <c r="A183" s="12"/>
      <c r="B183" s="12"/>
      <c r="C183" s="12" t="s">
        <v>33</v>
      </c>
      <c r="D183" s="12"/>
      <c r="E183" s="12" t="s">
        <v>21</v>
      </c>
      <c r="F183" s="13" t="s">
        <v>11</v>
      </c>
      <c r="G183" s="13">
        <v>41.75</v>
      </c>
      <c r="H183" s="13">
        <v>25.42</v>
      </c>
      <c r="I183" s="14">
        <v>197273.321</v>
      </c>
      <c r="J183" s="14">
        <v>0</v>
      </c>
      <c r="K183" s="14">
        <f t="shared" si="37"/>
        <v>197273.321</v>
      </c>
      <c r="L183" s="13">
        <v>3221473.32</v>
      </c>
      <c r="M183" s="13">
        <f t="shared" si="56"/>
        <v>0</v>
      </c>
      <c r="N183" s="13">
        <f t="shared" si="57"/>
        <v>3221473.3319299994</v>
      </c>
      <c r="O183" s="13" t="s">
        <v>11</v>
      </c>
      <c r="P183" s="23">
        <f t="shared" si="58"/>
        <v>3221473.3319299994</v>
      </c>
    </row>
    <row r="184" spans="1:16">
      <c r="A184" s="12"/>
      <c r="B184" s="12"/>
      <c r="C184" s="12" t="s">
        <v>33</v>
      </c>
      <c r="D184" s="12"/>
      <c r="E184" s="12" t="s">
        <v>21</v>
      </c>
      <c r="F184" s="13" t="s">
        <v>11</v>
      </c>
      <c r="G184" s="13">
        <v>41.75</v>
      </c>
      <c r="H184" s="13">
        <v>27.22</v>
      </c>
      <c r="I184" s="14">
        <v>136609.85699999999</v>
      </c>
      <c r="J184" s="14">
        <v>29634.245999999999</v>
      </c>
      <c r="K184" s="14">
        <f t="shared" si="37"/>
        <v>166244.103</v>
      </c>
      <c r="L184" s="13">
        <v>1984941.22</v>
      </c>
      <c r="M184" s="13">
        <f t="shared" si="56"/>
        <v>430585.59438000002</v>
      </c>
      <c r="N184" s="13">
        <f t="shared" si="57"/>
        <v>2415526.8165900004</v>
      </c>
      <c r="O184" s="13" t="s">
        <v>11</v>
      </c>
      <c r="P184" s="23">
        <f t="shared" si="58"/>
        <v>2415526.8165900004</v>
      </c>
    </row>
    <row r="185" spans="1:16" ht="31.5">
      <c r="A185" s="8">
        <v>2904021456</v>
      </c>
      <c r="B185" s="28" t="s">
        <v>169</v>
      </c>
      <c r="C185" s="29"/>
      <c r="D185" s="30"/>
      <c r="E185" s="9" t="s">
        <v>20</v>
      </c>
      <c r="F185" s="10">
        <v>0</v>
      </c>
      <c r="G185" s="10" t="s">
        <v>11</v>
      </c>
      <c r="H185" s="10" t="s">
        <v>11</v>
      </c>
      <c r="I185" s="11">
        <v>0</v>
      </c>
      <c r="J185" s="11">
        <v>0</v>
      </c>
      <c r="K185" s="11">
        <f t="shared" si="37"/>
        <v>0</v>
      </c>
      <c r="L185" s="10">
        <v>0</v>
      </c>
      <c r="M185" s="10">
        <v>0</v>
      </c>
      <c r="N185" s="10">
        <v>0</v>
      </c>
      <c r="O185" s="10">
        <v>0</v>
      </c>
      <c r="P185" s="6">
        <f t="shared" ref="P185:P188" si="59">N185+F185</f>
        <v>0</v>
      </c>
    </row>
    <row r="186" spans="1:16">
      <c r="A186" s="8">
        <v>2904021456</v>
      </c>
      <c r="B186" s="28" t="s">
        <v>169</v>
      </c>
      <c r="C186" s="29"/>
      <c r="D186" s="30"/>
      <c r="E186" s="9" t="s">
        <v>21</v>
      </c>
      <c r="F186" s="10">
        <v>16960.990000000002</v>
      </c>
      <c r="G186" s="10" t="s">
        <v>11</v>
      </c>
      <c r="H186" s="10" t="s">
        <v>11</v>
      </c>
      <c r="I186" s="11">
        <v>3465.3</v>
      </c>
      <c r="J186" s="11">
        <f>J189+J190</f>
        <v>349.13</v>
      </c>
      <c r="K186" s="11">
        <f t="shared" si="37"/>
        <v>3814.4300000000003</v>
      </c>
      <c r="L186" s="10">
        <v>161861.24</v>
      </c>
      <c r="M186" s="10">
        <f>M189+M190</f>
        <v>13333.2747</v>
      </c>
      <c r="N186" s="10">
        <f>N189+N190</f>
        <v>158233.51079999999</v>
      </c>
      <c r="O186" s="10">
        <v>147850.47</v>
      </c>
      <c r="P186" s="6">
        <f t="shared" si="59"/>
        <v>175194.50079999998</v>
      </c>
    </row>
    <row r="187" spans="1:16">
      <c r="A187" s="8">
        <v>2904021456</v>
      </c>
      <c r="B187" s="28" t="s">
        <v>169</v>
      </c>
      <c r="C187" s="29"/>
      <c r="D187" s="30"/>
      <c r="E187" s="9" t="s">
        <v>19</v>
      </c>
      <c r="F187" s="10">
        <v>0</v>
      </c>
      <c r="G187" s="10" t="s">
        <v>11</v>
      </c>
      <c r="H187" s="10" t="s">
        <v>11</v>
      </c>
      <c r="I187" s="11">
        <v>0</v>
      </c>
      <c r="J187" s="11">
        <v>0</v>
      </c>
      <c r="K187" s="11">
        <f t="shared" si="37"/>
        <v>0</v>
      </c>
      <c r="L187" s="10">
        <v>0</v>
      </c>
      <c r="M187" s="10">
        <v>0</v>
      </c>
      <c r="N187" s="10">
        <v>0</v>
      </c>
      <c r="O187" s="10">
        <v>0</v>
      </c>
      <c r="P187" s="6">
        <f t="shared" si="59"/>
        <v>0</v>
      </c>
    </row>
    <row r="188" spans="1:16">
      <c r="A188" s="8">
        <v>2904021456</v>
      </c>
      <c r="B188" s="28" t="s">
        <v>169</v>
      </c>
      <c r="C188" s="29"/>
      <c r="D188" s="30"/>
      <c r="E188" s="9" t="s">
        <v>2</v>
      </c>
      <c r="F188" s="10">
        <v>16960.990000000002</v>
      </c>
      <c r="G188" s="10" t="s">
        <v>11</v>
      </c>
      <c r="H188" s="10" t="s">
        <v>11</v>
      </c>
      <c r="I188" s="11">
        <v>3465.3</v>
      </c>
      <c r="J188" s="11">
        <f>J185+J186+J187</f>
        <v>349.13</v>
      </c>
      <c r="K188" s="11">
        <f t="shared" si="37"/>
        <v>3814.4300000000003</v>
      </c>
      <c r="L188" s="10">
        <v>161861.24</v>
      </c>
      <c r="M188" s="10">
        <f>M185+M186+M187</f>
        <v>13333.2747</v>
      </c>
      <c r="N188" s="10">
        <f>N185+N186+N187</f>
        <v>158233.51079999999</v>
      </c>
      <c r="O188" s="10">
        <v>147850.47</v>
      </c>
      <c r="P188" s="6">
        <f t="shared" si="59"/>
        <v>175194.50079999998</v>
      </c>
    </row>
    <row r="189" spans="1:16">
      <c r="A189" s="12"/>
      <c r="B189" s="12"/>
      <c r="C189" s="12" t="s">
        <v>22</v>
      </c>
      <c r="D189" s="12" t="s">
        <v>59</v>
      </c>
      <c r="E189" s="12" t="s">
        <v>21</v>
      </c>
      <c r="F189" s="13" t="s">
        <v>11</v>
      </c>
      <c r="G189" s="13">
        <v>118.97</v>
      </c>
      <c r="H189" s="13">
        <v>74.45</v>
      </c>
      <c r="I189" s="14">
        <v>1984.27</v>
      </c>
      <c r="J189" s="14">
        <v>0</v>
      </c>
      <c r="K189" s="14">
        <f t="shared" si="37"/>
        <v>1984.27</v>
      </c>
      <c r="L189" s="13">
        <v>88339.71</v>
      </c>
      <c r="M189" s="13">
        <f>J189*(G189-H189)</f>
        <v>0</v>
      </c>
      <c r="N189" s="13">
        <f t="shared" ref="N189:N190" si="60">K189*(G189-H189)</f>
        <v>88339.700399999987</v>
      </c>
      <c r="O189" s="13" t="s">
        <v>11</v>
      </c>
      <c r="P189" s="23">
        <f t="shared" ref="P189:P190" si="61">N189</f>
        <v>88339.700399999987</v>
      </c>
    </row>
    <row r="190" spans="1:16">
      <c r="A190" s="12"/>
      <c r="B190" s="12"/>
      <c r="C190" s="12" t="s">
        <v>22</v>
      </c>
      <c r="D190" s="12" t="s">
        <v>59</v>
      </c>
      <c r="E190" s="12" t="s">
        <v>21</v>
      </c>
      <c r="F190" s="13" t="s">
        <v>11</v>
      </c>
      <c r="G190" s="13">
        <v>118.97</v>
      </c>
      <c r="H190" s="13">
        <v>80.78</v>
      </c>
      <c r="I190" s="14">
        <v>1481.03</v>
      </c>
      <c r="J190" s="14">
        <v>349.13</v>
      </c>
      <c r="K190" s="14">
        <f t="shared" si="37"/>
        <v>1830.1599999999999</v>
      </c>
      <c r="L190" s="13">
        <v>56560.54</v>
      </c>
      <c r="M190" s="13">
        <f>J190*(G190-H190)</f>
        <v>13333.2747</v>
      </c>
      <c r="N190" s="13">
        <f t="shared" si="60"/>
        <v>69893.810399999988</v>
      </c>
      <c r="O190" s="13" t="s">
        <v>11</v>
      </c>
      <c r="P190" s="23">
        <f t="shared" si="61"/>
        <v>69893.810399999988</v>
      </c>
    </row>
    <row r="191" spans="1:16" ht="31.5">
      <c r="A191" s="8">
        <v>2914003417</v>
      </c>
      <c r="B191" s="28" t="s">
        <v>170</v>
      </c>
      <c r="C191" s="29"/>
      <c r="D191" s="30"/>
      <c r="E191" s="9" t="s">
        <v>20</v>
      </c>
      <c r="F191" s="10">
        <v>0</v>
      </c>
      <c r="G191" s="10" t="s">
        <v>11</v>
      </c>
      <c r="H191" s="10" t="s">
        <v>11</v>
      </c>
      <c r="I191" s="11">
        <v>0</v>
      </c>
      <c r="J191" s="11">
        <v>0</v>
      </c>
      <c r="K191" s="11">
        <f t="shared" si="37"/>
        <v>0</v>
      </c>
      <c r="L191" s="10">
        <v>0</v>
      </c>
      <c r="M191" s="10">
        <v>0</v>
      </c>
      <c r="N191" s="10">
        <v>0</v>
      </c>
      <c r="O191" s="10">
        <v>0</v>
      </c>
      <c r="P191" s="6">
        <f t="shared" ref="P191:P194" si="62">N191+F191</f>
        <v>0</v>
      </c>
    </row>
    <row r="192" spans="1:16">
      <c r="A192" s="8">
        <v>2914003417</v>
      </c>
      <c r="B192" s="28" t="s">
        <v>170</v>
      </c>
      <c r="C192" s="29"/>
      <c r="D192" s="30"/>
      <c r="E192" s="9" t="s">
        <v>21</v>
      </c>
      <c r="F192" s="10">
        <v>48651.26</v>
      </c>
      <c r="G192" s="10" t="s">
        <v>11</v>
      </c>
      <c r="H192" s="10" t="s">
        <v>11</v>
      </c>
      <c r="I192" s="11">
        <v>20140.187999999998</v>
      </c>
      <c r="J192" s="11">
        <f>J195+J196</f>
        <v>2127.9349999999999</v>
      </c>
      <c r="K192" s="11">
        <f t="shared" si="37"/>
        <v>22268.123</v>
      </c>
      <c r="L192" s="10">
        <v>523693</v>
      </c>
      <c r="M192" s="10">
        <f>M195+M196</f>
        <v>51410.909599999992</v>
      </c>
      <c r="N192" s="10">
        <f>N195+N196</f>
        <v>526452.64798000001</v>
      </c>
      <c r="O192" s="10">
        <v>472282.09</v>
      </c>
      <c r="P192" s="6">
        <f t="shared" si="62"/>
        <v>575103.90798000002</v>
      </c>
    </row>
    <row r="193" spans="1:16">
      <c r="A193" s="8">
        <v>2914003417</v>
      </c>
      <c r="B193" s="28" t="s">
        <v>170</v>
      </c>
      <c r="C193" s="29"/>
      <c r="D193" s="30"/>
      <c r="E193" s="9" t="s">
        <v>19</v>
      </c>
      <c r="F193" s="10">
        <v>0</v>
      </c>
      <c r="G193" s="10" t="s">
        <v>11</v>
      </c>
      <c r="H193" s="10" t="s">
        <v>11</v>
      </c>
      <c r="I193" s="11">
        <v>0</v>
      </c>
      <c r="J193" s="11">
        <v>0</v>
      </c>
      <c r="K193" s="11">
        <f t="shared" si="37"/>
        <v>0</v>
      </c>
      <c r="L193" s="10">
        <v>0</v>
      </c>
      <c r="M193" s="10">
        <v>0</v>
      </c>
      <c r="N193" s="10">
        <v>0</v>
      </c>
      <c r="O193" s="10">
        <v>0</v>
      </c>
      <c r="P193" s="6">
        <f t="shared" si="62"/>
        <v>0</v>
      </c>
    </row>
    <row r="194" spans="1:16">
      <c r="A194" s="8">
        <v>2914003417</v>
      </c>
      <c r="B194" s="28" t="s">
        <v>170</v>
      </c>
      <c r="C194" s="29"/>
      <c r="D194" s="30"/>
      <c r="E194" s="9" t="s">
        <v>2</v>
      </c>
      <c r="F194" s="10">
        <v>48651.26</v>
      </c>
      <c r="G194" s="10" t="s">
        <v>11</v>
      </c>
      <c r="H194" s="10" t="s">
        <v>11</v>
      </c>
      <c r="I194" s="11">
        <v>20140.187999999998</v>
      </c>
      <c r="J194" s="11">
        <f>J191+J192+J193</f>
        <v>2127.9349999999999</v>
      </c>
      <c r="K194" s="11">
        <f t="shared" si="37"/>
        <v>22268.123</v>
      </c>
      <c r="L194" s="10">
        <v>523693</v>
      </c>
      <c r="M194" s="10">
        <f>M191+M192+M193</f>
        <v>51410.909599999992</v>
      </c>
      <c r="N194" s="10">
        <f>N191+N192+N193</f>
        <v>526452.64798000001</v>
      </c>
      <c r="O194" s="10">
        <v>472282.09</v>
      </c>
      <c r="P194" s="6">
        <f t="shared" si="62"/>
        <v>575103.90798000002</v>
      </c>
    </row>
    <row r="195" spans="1:16" ht="21">
      <c r="A195" s="12"/>
      <c r="B195" s="12"/>
      <c r="C195" s="12" t="s">
        <v>60</v>
      </c>
      <c r="D195" s="12" t="s">
        <v>61</v>
      </c>
      <c r="E195" s="12" t="s">
        <v>21</v>
      </c>
      <c r="F195" s="13" t="s">
        <v>11</v>
      </c>
      <c r="G195" s="13">
        <v>38.21</v>
      </c>
      <c r="H195" s="13">
        <v>15</v>
      </c>
      <c r="I195" s="14">
        <v>12152.846</v>
      </c>
      <c r="J195" s="14">
        <v>0</v>
      </c>
      <c r="K195" s="14">
        <f t="shared" si="37"/>
        <v>12152.846</v>
      </c>
      <c r="L195" s="13">
        <v>282067.55</v>
      </c>
      <c r="M195" s="13">
        <f>J195*(G195-H195)</f>
        <v>0</v>
      </c>
      <c r="N195" s="13">
        <f t="shared" ref="N195:N196" si="63">K195*(G195-H195)</f>
        <v>282067.55566000001</v>
      </c>
      <c r="O195" s="13" t="s">
        <v>11</v>
      </c>
      <c r="P195" s="23">
        <f t="shared" ref="P195:P196" si="64">N195</f>
        <v>282067.55566000001</v>
      </c>
    </row>
    <row r="196" spans="1:16" ht="21">
      <c r="A196" s="12"/>
      <c r="B196" s="12"/>
      <c r="C196" s="12" t="s">
        <v>60</v>
      </c>
      <c r="D196" s="12" t="s">
        <v>61</v>
      </c>
      <c r="E196" s="12" t="s">
        <v>21</v>
      </c>
      <c r="F196" s="13" t="s">
        <v>11</v>
      </c>
      <c r="G196" s="13">
        <v>40.229999999999997</v>
      </c>
      <c r="H196" s="13">
        <v>16.07</v>
      </c>
      <c r="I196" s="14">
        <v>7987.3419999999996</v>
      </c>
      <c r="J196" s="14">
        <v>2127.9349999999999</v>
      </c>
      <c r="K196" s="14">
        <f t="shared" si="37"/>
        <v>10115.277</v>
      </c>
      <c r="L196" s="13">
        <v>192974.19</v>
      </c>
      <c r="M196" s="13">
        <f>J196*(G196-H196)</f>
        <v>51410.909599999992</v>
      </c>
      <c r="N196" s="13">
        <f t="shared" si="63"/>
        <v>244385.09231999997</v>
      </c>
      <c r="O196" s="13" t="s">
        <v>11</v>
      </c>
      <c r="P196" s="23">
        <f t="shared" si="64"/>
        <v>244385.09231999997</v>
      </c>
    </row>
    <row r="197" spans="1:16" ht="31.5">
      <c r="A197" s="8">
        <v>2914000511</v>
      </c>
      <c r="B197" s="28" t="s">
        <v>171</v>
      </c>
      <c r="C197" s="29"/>
      <c r="D197" s="30"/>
      <c r="E197" s="9" t="s">
        <v>20</v>
      </c>
      <c r="F197" s="10">
        <v>0</v>
      </c>
      <c r="G197" s="10" t="s">
        <v>11</v>
      </c>
      <c r="H197" s="10" t="s">
        <v>11</v>
      </c>
      <c r="I197" s="11">
        <v>0</v>
      </c>
      <c r="J197" s="11">
        <v>0</v>
      </c>
      <c r="K197" s="11">
        <f t="shared" si="37"/>
        <v>0</v>
      </c>
      <c r="L197" s="10">
        <v>0</v>
      </c>
      <c r="M197" s="10">
        <v>0</v>
      </c>
      <c r="N197" s="10">
        <v>0</v>
      </c>
      <c r="O197" s="10">
        <v>0</v>
      </c>
      <c r="P197" s="6">
        <f t="shared" ref="P197:P200" si="65">N197+F197</f>
        <v>0</v>
      </c>
    </row>
    <row r="198" spans="1:16">
      <c r="A198" s="8">
        <v>2914000511</v>
      </c>
      <c r="B198" s="28" t="s">
        <v>171</v>
      </c>
      <c r="C198" s="29"/>
      <c r="D198" s="30"/>
      <c r="E198" s="9" t="s">
        <v>21</v>
      </c>
      <c r="F198" s="10">
        <v>626.57000000000005</v>
      </c>
      <c r="G198" s="10" t="s">
        <v>11</v>
      </c>
      <c r="H198" s="10" t="s">
        <v>11</v>
      </c>
      <c r="I198" s="11">
        <v>323.55</v>
      </c>
      <c r="J198" s="11">
        <f>J201+J202</f>
        <v>32.354999999999997</v>
      </c>
      <c r="K198" s="11">
        <f t="shared" si="37"/>
        <v>355.90500000000003</v>
      </c>
      <c r="L198" s="10">
        <v>5575.6</v>
      </c>
      <c r="M198" s="10">
        <f>M201+M202</f>
        <v>480.14820000000009</v>
      </c>
      <c r="N198" s="10">
        <f>N201+N202</f>
        <v>5429.1689999999999</v>
      </c>
      <c r="O198" s="10">
        <v>5095.45</v>
      </c>
      <c r="P198" s="6">
        <f t="shared" si="65"/>
        <v>6055.7389999999996</v>
      </c>
    </row>
    <row r="199" spans="1:16">
      <c r="A199" s="8">
        <v>2914000511</v>
      </c>
      <c r="B199" s="28" t="s">
        <v>171</v>
      </c>
      <c r="C199" s="29"/>
      <c r="D199" s="30"/>
      <c r="E199" s="9" t="s">
        <v>19</v>
      </c>
      <c r="F199" s="10">
        <v>0</v>
      </c>
      <c r="G199" s="10" t="s">
        <v>11</v>
      </c>
      <c r="H199" s="10" t="s">
        <v>11</v>
      </c>
      <c r="I199" s="11">
        <v>0</v>
      </c>
      <c r="J199" s="11">
        <v>0</v>
      </c>
      <c r="K199" s="11">
        <f t="shared" si="37"/>
        <v>0</v>
      </c>
      <c r="L199" s="10">
        <v>0</v>
      </c>
      <c r="M199" s="10">
        <v>0</v>
      </c>
      <c r="N199" s="10">
        <v>0</v>
      </c>
      <c r="O199" s="10">
        <v>0</v>
      </c>
      <c r="P199" s="6">
        <f t="shared" si="65"/>
        <v>0</v>
      </c>
    </row>
    <row r="200" spans="1:16">
      <c r="A200" s="8">
        <v>2914000511</v>
      </c>
      <c r="B200" s="28" t="s">
        <v>171</v>
      </c>
      <c r="C200" s="29"/>
      <c r="D200" s="30"/>
      <c r="E200" s="9" t="s">
        <v>2</v>
      </c>
      <c r="F200" s="10">
        <v>626.57000000000005</v>
      </c>
      <c r="G200" s="10" t="s">
        <v>11</v>
      </c>
      <c r="H200" s="10" t="s">
        <v>11</v>
      </c>
      <c r="I200" s="11">
        <v>323.55</v>
      </c>
      <c r="J200" s="11">
        <f>J197+J198+J199</f>
        <v>32.354999999999997</v>
      </c>
      <c r="K200" s="11">
        <f t="shared" si="37"/>
        <v>355.90500000000003</v>
      </c>
      <c r="L200" s="10">
        <v>5575.6</v>
      </c>
      <c r="M200" s="10">
        <f>M197+M198+M199</f>
        <v>480.14820000000009</v>
      </c>
      <c r="N200" s="10">
        <f>N197+N198+N199</f>
        <v>5429.1689999999999</v>
      </c>
      <c r="O200" s="10">
        <v>5095.45</v>
      </c>
      <c r="P200" s="6">
        <f t="shared" si="65"/>
        <v>6055.7389999999996</v>
      </c>
    </row>
    <row r="201" spans="1:16" ht="21">
      <c r="A201" s="12"/>
      <c r="B201" s="12"/>
      <c r="C201" s="12" t="s">
        <v>60</v>
      </c>
      <c r="D201" s="12" t="s">
        <v>62</v>
      </c>
      <c r="E201" s="12" t="s">
        <v>21</v>
      </c>
      <c r="F201" s="13" t="s">
        <v>11</v>
      </c>
      <c r="G201" s="13">
        <v>32.549999999999997</v>
      </c>
      <c r="H201" s="13">
        <v>16.95</v>
      </c>
      <c r="I201" s="14">
        <v>194.13</v>
      </c>
      <c r="J201" s="14">
        <v>0</v>
      </c>
      <c r="K201" s="14">
        <f t="shared" si="37"/>
        <v>194.13</v>
      </c>
      <c r="L201" s="13">
        <v>3028.43</v>
      </c>
      <c r="M201" s="13">
        <f>J201*(G201-H201)</f>
        <v>0</v>
      </c>
      <c r="N201" s="13">
        <f t="shared" ref="N201:N202" si="66">K201*(G201-H201)</f>
        <v>3028.4279999999994</v>
      </c>
      <c r="O201" s="13" t="s">
        <v>11</v>
      </c>
      <c r="P201" s="23">
        <f t="shared" ref="P201:P202" si="67">N201</f>
        <v>3028.4279999999994</v>
      </c>
    </row>
    <row r="202" spans="1:16" ht="21">
      <c r="A202" s="12"/>
      <c r="B202" s="12"/>
      <c r="C202" s="12" t="s">
        <v>60</v>
      </c>
      <c r="D202" s="12" t="s">
        <v>62</v>
      </c>
      <c r="E202" s="12" t="s">
        <v>21</v>
      </c>
      <c r="F202" s="13" t="s">
        <v>11</v>
      </c>
      <c r="G202" s="13">
        <v>32.99</v>
      </c>
      <c r="H202" s="13">
        <v>18.149999999999999</v>
      </c>
      <c r="I202" s="14">
        <v>129.41999999999999</v>
      </c>
      <c r="J202" s="14">
        <v>32.354999999999997</v>
      </c>
      <c r="K202" s="14">
        <f t="shared" si="37"/>
        <v>161.77499999999998</v>
      </c>
      <c r="L202" s="13">
        <v>1920.6</v>
      </c>
      <c r="M202" s="13">
        <f>J202*(G202-H202)</f>
        <v>480.14820000000009</v>
      </c>
      <c r="N202" s="13">
        <f t="shared" si="66"/>
        <v>2400.7410000000004</v>
      </c>
      <c r="O202" s="13" t="s">
        <v>11</v>
      </c>
      <c r="P202" s="23">
        <f t="shared" si="67"/>
        <v>2400.7410000000004</v>
      </c>
    </row>
    <row r="203" spans="1:16" ht="31.5">
      <c r="A203" s="8">
        <v>2914003174</v>
      </c>
      <c r="B203" s="28" t="s">
        <v>172</v>
      </c>
      <c r="C203" s="29"/>
      <c r="D203" s="30"/>
      <c r="E203" s="9" t="s">
        <v>20</v>
      </c>
      <c r="F203" s="10">
        <v>0</v>
      </c>
      <c r="G203" s="10" t="s">
        <v>11</v>
      </c>
      <c r="H203" s="10" t="s">
        <v>11</v>
      </c>
      <c r="I203" s="11">
        <v>0</v>
      </c>
      <c r="J203" s="11">
        <v>0</v>
      </c>
      <c r="K203" s="11">
        <f t="shared" si="37"/>
        <v>0</v>
      </c>
      <c r="L203" s="10">
        <v>0</v>
      </c>
      <c r="M203" s="10">
        <v>0</v>
      </c>
      <c r="N203" s="10">
        <v>0</v>
      </c>
      <c r="O203" s="10">
        <v>0</v>
      </c>
      <c r="P203" s="6">
        <f t="shared" ref="P203:P206" si="68">N203+F203</f>
        <v>0</v>
      </c>
    </row>
    <row r="204" spans="1:16">
      <c r="A204" s="8">
        <v>2914003174</v>
      </c>
      <c r="B204" s="28" t="s">
        <v>172</v>
      </c>
      <c r="C204" s="29"/>
      <c r="D204" s="30"/>
      <c r="E204" s="9" t="s">
        <v>21</v>
      </c>
      <c r="F204" s="10">
        <v>20278.54</v>
      </c>
      <c r="G204" s="10" t="s">
        <v>11</v>
      </c>
      <c r="H204" s="10" t="s">
        <v>11</v>
      </c>
      <c r="I204" s="11">
        <v>10652.203</v>
      </c>
      <c r="J204" s="11">
        <f>J207+J208</f>
        <v>1004.706</v>
      </c>
      <c r="K204" s="11">
        <f t="shared" ref="K204:K267" si="69">I204+J204</f>
        <v>11656.909</v>
      </c>
      <c r="L204" s="10">
        <v>237365.87</v>
      </c>
      <c r="M204" s="10">
        <f>M207+M208</f>
        <v>21771.979020000002</v>
      </c>
      <c r="N204" s="10">
        <f>N207+N208</f>
        <v>238859.31553000002</v>
      </c>
      <c r="O204" s="10">
        <v>215593.89</v>
      </c>
      <c r="P204" s="6">
        <f t="shared" si="68"/>
        <v>259137.85553000003</v>
      </c>
    </row>
    <row r="205" spans="1:16">
      <c r="A205" s="8">
        <v>2914003174</v>
      </c>
      <c r="B205" s="28" t="s">
        <v>172</v>
      </c>
      <c r="C205" s="29"/>
      <c r="D205" s="30"/>
      <c r="E205" s="9" t="s">
        <v>19</v>
      </c>
      <c r="F205" s="10">
        <v>0</v>
      </c>
      <c r="G205" s="10" t="s">
        <v>11</v>
      </c>
      <c r="H205" s="10" t="s">
        <v>11</v>
      </c>
      <c r="I205" s="11">
        <v>0</v>
      </c>
      <c r="J205" s="11">
        <v>0</v>
      </c>
      <c r="K205" s="11">
        <f t="shared" si="69"/>
        <v>0</v>
      </c>
      <c r="L205" s="10">
        <v>0</v>
      </c>
      <c r="M205" s="10">
        <v>0</v>
      </c>
      <c r="N205" s="10">
        <v>0</v>
      </c>
      <c r="O205" s="10">
        <v>0</v>
      </c>
      <c r="P205" s="6">
        <f t="shared" si="68"/>
        <v>0</v>
      </c>
    </row>
    <row r="206" spans="1:16">
      <c r="A206" s="8">
        <v>2914003174</v>
      </c>
      <c r="B206" s="28" t="s">
        <v>172</v>
      </c>
      <c r="C206" s="29"/>
      <c r="D206" s="30"/>
      <c r="E206" s="9" t="s">
        <v>2</v>
      </c>
      <c r="F206" s="10">
        <v>20278.54</v>
      </c>
      <c r="G206" s="10" t="s">
        <v>11</v>
      </c>
      <c r="H206" s="10" t="s">
        <v>11</v>
      </c>
      <c r="I206" s="11">
        <v>10652.203</v>
      </c>
      <c r="J206" s="11">
        <f>J203+J204+J205</f>
        <v>1004.706</v>
      </c>
      <c r="K206" s="11">
        <f t="shared" si="69"/>
        <v>11656.909</v>
      </c>
      <c r="L206" s="10">
        <v>237365.87</v>
      </c>
      <c r="M206" s="10">
        <f>M203+M204+M205</f>
        <v>21771.979020000002</v>
      </c>
      <c r="N206" s="10">
        <f>N203+N204+N205</f>
        <v>238859.31553000002</v>
      </c>
      <c r="O206" s="10">
        <v>215593.89</v>
      </c>
      <c r="P206" s="6">
        <f t="shared" si="68"/>
        <v>259137.85553000003</v>
      </c>
    </row>
    <row r="207" spans="1:16" ht="21">
      <c r="A207" s="12"/>
      <c r="B207" s="12"/>
      <c r="C207" s="12" t="s">
        <v>60</v>
      </c>
      <c r="D207" s="12" t="s">
        <v>62</v>
      </c>
      <c r="E207" s="12" t="s">
        <v>21</v>
      </c>
      <c r="F207" s="13" t="s">
        <v>11</v>
      </c>
      <c r="G207" s="13">
        <v>39.42</v>
      </c>
      <c r="H207" s="13">
        <v>20</v>
      </c>
      <c r="I207" s="14">
        <v>6109.29</v>
      </c>
      <c r="J207" s="14">
        <v>0</v>
      </c>
      <c r="K207" s="14">
        <f t="shared" si="69"/>
        <v>6109.29</v>
      </c>
      <c r="L207" s="13">
        <v>118642.41</v>
      </c>
      <c r="M207" s="13">
        <f>J207*(G207-H207)</f>
        <v>0</v>
      </c>
      <c r="N207" s="13">
        <f t="shared" ref="N207:N208" si="70">K207*(G207-H207)</f>
        <v>118642.41180000002</v>
      </c>
      <c r="O207" s="13" t="s">
        <v>11</v>
      </c>
      <c r="P207" s="23">
        <f t="shared" ref="P207:P208" si="71">N207</f>
        <v>118642.41180000002</v>
      </c>
    </row>
    <row r="208" spans="1:16" ht="21">
      <c r="A208" s="12"/>
      <c r="B208" s="12"/>
      <c r="C208" s="12" t="s">
        <v>60</v>
      </c>
      <c r="D208" s="12" t="s">
        <v>62</v>
      </c>
      <c r="E208" s="12" t="s">
        <v>21</v>
      </c>
      <c r="F208" s="13" t="s">
        <v>11</v>
      </c>
      <c r="G208" s="13">
        <v>43.09</v>
      </c>
      <c r="H208" s="13">
        <v>21.42</v>
      </c>
      <c r="I208" s="14">
        <v>4542.9129999999996</v>
      </c>
      <c r="J208" s="14">
        <v>1004.706</v>
      </c>
      <c r="K208" s="14">
        <f t="shared" si="69"/>
        <v>5547.6189999999997</v>
      </c>
      <c r="L208" s="13">
        <v>98444.92</v>
      </c>
      <c r="M208" s="13">
        <f>J208*(G208-H208)</f>
        <v>21771.979020000002</v>
      </c>
      <c r="N208" s="13">
        <f t="shared" si="70"/>
        <v>120216.90373000001</v>
      </c>
      <c r="O208" s="13" t="s">
        <v>11</v>
      </c>
      <c r="P208" s="23">
        <f t="shared" si="71"/>
        <v>120216.90373000001</v>
      </c>
    </row>
    <row r="209" spans="1:16" ht="31.5">
      <c r="A209" s="8">
        <v>7736186950</v>
      </c>
      <c r="B209" s="28" t="s">
        <v>173</v>
      </c>
      <c r="C209" s="29"/>
      <c r="D209" s="30"/>
      <c r="E209" s="9" t="s">
        <v>20</v>
      </c>
      <c r="F209" s="10">
        <v>53634.21</v>
      </c>
      <c r="G209" s="10" t="s">
        <v>11</v>
      </c>
      <c r="H209" s="10" t="s">
        <v>11</v>
      </c>
      <c r="I209" s="11">
        <v>8372.4130000000005</v>
      </c>
      <c r="J209" s="11">
        <f>J213+J214</f>
        <v>737.91200000000003</v>
      </c>
      <c r="K209" s="11">
        <f t="shared" si="69"/>
        <v>9110.3250000000007</v>
      </c>
      <c r="L209" s="10">
        <v>253272.65</v>
      </c>
      <c r="M209" s="10">
        <f>M213+M214</f>
        <v>22661.277520000003</v>
      </c>
      <c r="N209" s="10">
        <f>N213+N214</f>
        <v>222299.71827000001</v>
      </c>
      <c r="O209" s="10">
        <v>230611.37</v>
      </c>
      <c r="P209" s="6">
        <f t="shared" ref="P209:P212" si="72">N209+F209</f>
        <v>275933.92827000003</v>
      </c>
    </row>
    <row r="210" spans="1:16">
      <c r="A210" s="8">
        <v>7736186950</v>
      </c>
      <c r="B210" s="28" t="s">
        <v>173</v>
      </c>
      <c r="C210" s="29"/>
      <c r="D210" s="30"/>
      <c r="E210" s="9" t="s">
        <v>21</v>
      </c>
      <c r="F210" s="10">
        <v>2252.1799999999998</v>
      </c>
      <c r="G210" s="10" t="s">
        <v>11</v>
      </c>
      <c r="H210" s="10" t="s">
        <v>11</v>
      </c>
      <c r="I210" s="11">
        <v>50699.243999999999</v>
      </c>
      <c r="J210" s="11">
        <f>J215+J216</f>
        <v>5443.0389999999998</v>
      </c>
      <c r="K210" s="11">
        <f t="shared" si="69"/>
        <v>56142.282999999996</v>
      </c>
      <c r="L210" s="10">
        <v>1227656.71</v>
      </c>
      <c r="M210" s="10">
        <f>M215+M216</f>
        <v>167155.72769</v>
      </c>
      <c r="N210" s="10">
        <f>N215+N216</f>
        <v>1392560.26208</v>
      </c>
      <c r="O210" s="10">
        <v>1060500.98</v>
      </c>
      <c r="P210" s="6">
        <f t="shared" si="72"/>
        <v>1394812.4420799999</v>
      </c>
    </row>
    <row r="211" spans="1:16">
      <c r="A211" s="8">
        <v>7736186950</v>
      </c>
      <c r="B211" s="28" t="s">
        <v>173</v>
      </c>
      <c r="C211" s="29"/>
      <c r="D211" s="30"/>
      <c r="E211" s="9" t="s">
        <v>19</v>
      </c>
      <c r="F211" s="10">
        <v>244856.93</v>
      </c>
      <c r="G211" s="10" t="s">
        <v>11</v>
      </c>
      <c r="H211" s="10" t="s">
        <v>11</v>
      </c>
      <c r="I211" s="11">
        <v>54741.288999999997</v>
      </c>
      <c r="J211" s="11">
        <f>J217+J218+J219+J220</f>
        <v>5369.4430000000002</v>
      </c>
      <c r="K211" s="11">
        <f t="shared" si="69"/>
        <v>60110.731999999996</v>
      </c>
      <c r="L211" s="10">
        <v>2410390.12</v>
      </c>
      <c r="M211" s="10">
        <f>M217+M218+M219+M220</f>
        <v>238361.47918999998</v>
      </c>
      <c r="N211" s="10">
        <f>N217+N218+N219+N220</f>
        <v>2403894.6923500001</v>
      </c>
      <c r="O211" s="10">
        <v>2172028.65</v>
      </c>
      <c r="P211" s="6">
        <f t="shared" si="72"/>
        <v>2648751.6223500003</v>
      </c>
    </row>
    <row r="212" spans="1:16">
      <c r="A212" s="8">
        <v>7736186950</v>
      </c>
      <c r="B212" s="28" t="s">
        <v>173</v>
      </c>
      <c r="C212" s="29"/>
      <c r="D212" s="30"/>
      <c r="E212" s="9" t="s">
        <v>2</v>
      </c>
      <c r="F212" s="10">
        <v>300743.32</v>
      </c>
      <c r="G212" s="10" t="s">
        <v>11</v>
      </c>
      <c r="H212" s="10" t="s">
        <v>11</v>
      </c>
      <c r="I212" s="11">
        <v>113812.946</v>
      </c>
      <c r="J212" s="11">
        <f>J209+J210+J211</f>
        <v>11550.394</v>
      </c>
      <c r="K212" s="11">
        <f t="shared" si="69"/>
        <v>125363.34</v>
      </c>
      <c r="L212" s="10">
        <v>3891319.48</v>
      </c>
      <c r="M212" s="10">
        <f>M209+M210+M211</f>
        <v>428178.48439999996</v>
      </c>
      <c r="N212" s="10">
        <f>N209+N210+N211</f>
        <v>4018754.6727</v>
      </c>
      <c r="O212" s="10">
        <v>3463141</v>
      </c>
      <c r="P212" s="6">
        <f t="shared" si="72"/>
        <v>4319497.9927000003</v>
      </c>
    </row>
    <row r="213" spans="1:16" ht="31.5">
      <c r="A213" s="12"/>
      <c r="B213" s="12"/>
      <c r="C213" s="12" t="s">
        <v>63</v>
      </c>
      <c r="D213" s="12" t="s">
        <v>64</v>
      </c>
      <c r="E213" s="12" t="s">
        <v>20</v>
      </c>
      <c r="F213" s="13" t="s">
        <v>11</v>
      </c>
      <c r="G213" s="13">
        <v>36.25</v>
      </c>
      <c r="H213" s="13">
        <v>16.61</v>
      </c>
      <c r="I213" s="14">
        <v>5192.2640000000001</v>
      </c>
      <c r="J213" s="14">
        <v>0</v>
      </c>
      <c r="K213" s="14">
        <f t="shared" si="69"/>
        <v>5192.2640000000001</v>
      </c>
      <c r="L213" s="13">
        <v>101976.06</v>
      </c>
      <c r="M213" s="13">
        <f t="shared" ref="M213:M220" si="73">J213*(G213-H213)</f>
        <v>0</v>
      </c>
      <c r="N213" s="13">
        <f t="shared" ref="N213:N220" si="74">K213*(G213-H213)</f>
        <v>101976.06496</v>
      </c>
      <c r="O213" s="13" t="s">
        <v>11</v>
      </c>
      <c r="P213" s="23">
        <f t="shared" ref="P213:P220" si="75">N213</f>
        <v>101976.06496</v>
      </c>
    </row>
    <row r="214" spans="1:16" ht="31.5">
      <c r="A214" s="12"/>
      <c r="B214" s="12"/>
      <c r="C214" s="12" t="s">
        <v>63</v>
      </c>
      <c r="D214" s="12" t="s">
        <v>64</v>
      </c>
      <c r="E214" s="12" t="s">
        <v>20</v>
      </c>
      <c r="F214" s="13" t="s">
        <v>11</v>
      </c>
      <c r="G214" s="13">
        <v>48.5</v>
      </c>
      <c r="H214" s="13">
        <v>17.79</v>
      </c>
      <c r="I214" s="14">
        <v>3180.1489999999999</v>
      </c>
      <c r="J214" s="14">
        <v>737.91200000000003</v>
      </c>
      <c r="K214" s="14">
        <f t="shared" si="69"/>
        <v>3918.0609999999997</v>
      </c>
      <c r="L214" s="13">
        <v>97662.38</v>
      </c>
      <c r="M214" s="13">
        <f t="shared" si="73"/>
        <v>22661.277520000003</v>
      </c>
      <c r="N214" s="13">
        <f t="shared" si="74"/>
        <v>120323.65330999999</v>
      </c>
      <c r="O214" s="13" t="s">
        <v>11</v>
      </c>
      <c r="P214" s="23">
        <f t="shared" si="75"/>
        <v>120323.65330999999</v>
      </c>
    </row>
    <row r="215" spans="1:16">
      <c r="A215" s="12"/>
      <c r="B215" s="12"/>
      <c r="C215" s="12" t="s">
        <v>63</v>
      </c>
      <c r="D215" s="12" t="s">
        <v>64</v>
      </c>
      <c r="E215" s="12" t="s">
        <v>21</v>
      </c>
      <c r="F215" s="13" t="s">
        <v>11</v>
      </c>
      <c r="G215" s="13">
        <v>36.25</v>
      </c>
      <c r="H215" s="13">
        <v>16.61</v>
      </c>
      <c r="I215" s="14">
        <v>29952.055</v>
      </c>
      <c r="J215" s="14">
        <v>0</v>
      </c>
      <c r="K215" s="14">
        <f t="shared" si="69"/>
        <v>29952.055</v>
      </c>
      <c r="L215" s="13">
        <v>588258.36</v>
      </c>
      <c r="M215" s="13">
        <f t="shared" si="73"/>
        <v>0</v>
      </c>
      <c r="N215" s="13">
        <f t="shared" si="74"/>
        <v>588258.3602</v>
      </c>
      <c r="O215" s="13" t="s">
        <v>11</v>
      </c>
      <c r="P215" s="23">
        <f t="shared" si="75"/>
        <v>588258.3602</v>
      </c>
    </row>
    <row r="216" spans="1:16">
      <c r="A216" s="12"/>
      <c r="B216" s="12"/>
      <c r="C216" s="12" t="s">
        <v>63</v>
      </c>
      <c r="D216" s="12" t="s">
        <v>64</v>
      </c>
      <c r="E216" s="12" t="s">
        <v>21</v>
      </c>
      <c r="F216" s="13" t="s">
        <v>11</v>
      </c>
      <c r="G216" s="13">
        <v>48.5</v>
      </c>
      <c r="H216" s="13">
        <v>17.79</v>
      </c>
      <c r="I216" s="14">
        <v>20747.188999999998</v>
      </c>
      <c r="J216" s="14">
        <v>5443.0389999999998</v>
      </c>
      <c r="K216" s="14">
        <f t="shared" si="69"/>
        <v>26190.227999999999</v>
      </c>
      <c r="L216" s="13">
        <v>637146.17000000004</v>
      </c>
      <c r="M216" s="13">
        <f t="shared" si="73"/>
        <v>167155.72769</v>
      </c>
      <c r="N216" s="13">
        <f t="shared" si="74"/>
        <v>804301.90188000002</v>
      </c>
      <c r="O216" s="13" t="s">
        <v>11</v>
      </c>
      <c r="P216" s="23">
        <f t="shared" si="75"/>
        <v>804301.90188000002</v>
      </c>
    </row>
    <row r="217" spans="1:16" ht="42">
      <c r="A217" s="12"/>
      <c r="B217" s="12"/>
      <c r="C217" s="12" t="s">
        <v>63</v>
      </c>
      <c r="D217" s="12" t="s">
        <v>65</v>
      </c>
      <c r="E217" s="12" t="s">
        <v>19</v>
      </c>
      <c r="F217" s="13" t="s">
        <v>11</v>
      </c>
      <c r="G217" s="13">
        <v>61.79</v>
      </c>
      <c r="H217" s="13">
        <v>35.03</v>
      </c>
      <c r="I217" s="14">
        <v>2013.502</v>
      </c>
      <c r="J217" s="14">
        <v>0</v>
      </c>
      <c r="K217" s="14">
        <f t="shared" si="69"/>
        <v>2013.502</v>
      </c>
      <c r="L217" s="13">
        <v>53881.31</v>
      </c>
      <c r="M217" s="13">
        <f t="shared" si="73"/>
        <v>0</v>
      </c>
      <c r="N217" s="13">
        <f t="shared" si="74"/>
        <v>53881.313519999996</v>
      </c>
      <c r="O217" s="13" t="s">
        <v>11</v>
      </c>
      <c r="P217" s="23">
        <f t="shared" si="75"/>
        <v>53881.313519999996</v>
      </c>
    </row>
    <row r="218" spans="1:16" ht="42">
      <c r="A218" s="12"/>
      <c r="B218" s="12"/>
      <c r="C218" s="12" t="s">
        <v>63</v>
      </c>
      <c r="D218" s="12" t="s">
        <v>65</v>
      </c>
      <c r="E218" s="12" t="s">
        <v>19</v>
      </c>
      <c r="F218" s="13" t="s">
        <v>11</v>
      </c>
      <c r="G218" s="13">
        <v>71.33</v>
      </c>
      <c r="H218" s="13">
        <v>37.53</v>
      </c>
      <c r="I218" s="14">
        <v>1340.3330000000001</v>
      </c>
      <c r="J218" s="14">
        <v>231.74600000000001</v>
      </c>
      <c r="K218" s="14">
        <f t="shared" si="69"/>
        <v>1572.0790000000002</v>
      </c>
      <c r="L218" s="13">
        <v>45303.25</v>
      </c>
      <c r="M218" s="13">
        <f t="shared" si="73"/>
        <v>7833.0147999999999</v>
      </c>
      <c r="N218" s="13">
        <f t="shared" si="74"/>
        <v>53136.270199999999</v>
      </c>
      <c r="O218" s="13" t="s">
        <v>11</v>
      </c>
      <c r="P218" s="23">
        <f t="shared" si="75"/>
        <v>53136.270199999999</v>
      </c>
    </row>
    <row r="219" spans="1:16" ht="21">
      <c r="A219" s="12"/>
      <c r="B219" s="12"/>
      <c r="C219" s="12" t="s">
        <v>63</v>
      </c>
      <c r="D219" s="12" t="s">
        <v>66</v>
      </c>
      <c r="E219" s="12" t="s">
        <v>19</v>
      </c>
      <c r="F219" s="13" t="s">
        <v>11</v>
      </c>
      <c r="G219" s="13">
        <v>61.79</v>
      </c>
      <c r="H219" s="13">
        <v>24.7</v>
      </c>
      <c r="I219" s="14">
        <v>30772.032999999999</v>
      </c>
      <c r="J219" s="14">
        <v>0</v>
      </c>
      <c r="K219" s="14">
        <f t="shared" si="69"/>
        <v>30772.032999999999</v>
      </c>
      <c r="L219" s="13">
        <v>1141334.7</v>
      </c>
      <c r="M219" s="13">
        <f t="shared" si="73"/>
        <v>0</v>
      </c>
      <c r="N219" s="13">
        <f t="shared" si="74"/>
        <v>1141334.7039700001</v>
      </c>
      <c r="O219" s="13" t="s">
        <v>11</v>
      </c>
      <c r="P219" s="23">
        <f t="shared" si="75"/>
        <v>1141334.7039700001</v>
      </c>
    </row>
    <row r="220" spans="1:16" ht="21">
      <c r="A220" s="12"/>
      <c r="B220" s="12"/>
      <c r="C220" s="12" t="s">
        <v>63</v>
      </c>
      <c r="D220" s="12" t="s">
        <v>66</v>
      </c>
      <c r="E220" s="12" t="s">
        <v>19</v>
      </c>
      <c r="F220" s="13" t="s">
        <v>11</v>
      </c>
      <c r="G220" s="13">
        <v>71.33</v>
      </c>
      <c r="H220" s="13">
        <v>26.46</v>
      </c>
      <c r="I220" s="14">
        <v>20615.420999999998</v>
      </c>
      <c r="J220" s="14">
        <v>5137.6970000000001</v>
      </c>
      <c r="K220" s="14">
        <f t="shared" si="69"/>
        <v>25753.117999999999</v>
      </c>
      <c r="L220" s="13">
        <v>925013.93</v>
      </c>
      <c r="M220" s="13">
        <f t="shared" si="73"/>
        <v>230528.46438999998</v>
      </c>
      <c r="N220" s="13">
        <f t="shared" si="74"/>
        <v>1155542.4046599998</v>
      </c>
      <c r="O220" s="13" t="s">
        <v>11</v>
      </c>
      <c r="P220" s="23">
        <f t="shared" si="75"/>
        <v>1155542.4046599998</v>
      </c>
    </row>
    <row r="221" spans="1:16" ht="31.5">
      <c r="A221" s="8">
        <v>2915003297</v>
      </c>
      <c r="B221" s="28" t="s">
        <v>174</v>
      </c>
      <c r="C221" s="29"/>
      <c r="D221" s="30"/>
      <c r="E221" s="9" t="s">
        <v>20</v>
      </c>
      <c r="F221" s="10">
        <v>0</v>
      </c>
      <c r="G221" s="10" t="s">
        <v>11</v>
      </c>
      <c r="H221" s="10" t="s">
        <v>11</v>
      </c>
      <c r="I221" s="11">
        <v>0</v>
      </c>
      <c r="J221" s="11">
        <v>0</v>
      </c>
      <c r="K221" s="11">
        <f t="shared" si="69"/>
        <v>0</v>
      </c>
      <c r="L221" s="10">
        <v>0</v>
      </c>
      <c r="M221" s="10">
        <v>0</v>
      </c>
      <c r="N221" s="10">
        <v>0</v>
      </c>
      <c r="O221" s="10">
        <v>0</v>
      </c>
      <c r="P221" s="6">
        <f t="shared" ref="P221:P224" si="76">N221+F221</f>
        <v>0</v>
      </c>
    </row>
    <row r="222" spans="1:16">
      <c r="A222" s="8">
        <v>2915003297</v>
      </c>
      <c r="B222" s="28" t="s">
        <v>174</v>
      </c>
      <c r="C222" s="29"/>
      <c r="D222" s="30"/>
      <c r="E222" s="9" t="s">
        <v>21</v>
      </c>
      <c r="F222" s="10">
        <v>24626.81</v>
      </c>
      <c r="G222" s="10" t="s">
        <v>11</v>
      </c>
      <c r="H222" s="10" t="s">
        <v>11</v>
      </c>
      <c r="I222" s="11">
        <v>6588.92</v>
      </c>
      <c r="J222" s="11">
        <f>J225+J226</f>
        <v>563.53399999999999</v>
      </c>
      <c r="K222" s="11">
        <f t="shared" si="69"/>
        <v>7152.4539999999997</v>
      </c>
      <c r="L222" s="10">
        <v>290886.46000000002</v>
      </c>
      <c r="M222" s="10">
        <f>M225+M226</f>
        <v>23589.533239999997</v>
      </c>
      <c r="N222" s="10">
        <f>N225+N226</f>
        <v>289849.17543999996</v>
      </c>
      <c r="O222" s="10">
        <v>266109.11</v>
      </c>
      <c r="P222" s="6">
        <f t="shared" si="76"/>
        <v>314475.98543999996</v>
      </c>
    </row>
    <row r="223" spans="1:16">
      <c r="A223" s="8">
        <v>2915003297</v>
      </c>
      <c r="B223" s="28" t="s">
        <v>174</v>
      </c>
      <c r="C223" s="29"/>
      <c r="D223" s="30"/>
      <c r="E223" s="9" t="s">
        <v>19</v>
      </c>
      <c r="F223" s="10">
        <v>0</v>
      </c>
      <c r="G223" s="10" t="s">
        <v>11</v>
      </c>
      <c r="H223" s="10" t="s">
        <v>11</v>
      </c>
      <c r="I223" s="11">
        <v>0</v>
      </c>
      <c r="J223" s="11">
        <v>0</v>
      </c>
      <c r="K223" s="11">
        <f t="shared" si="69"/>
        <v>0</v>
      </c>
      <c r="L223" s="10">
        <v>0</v>
      </c>
      <c r="M223" s="10">
        <v>0</v>
      </c>
      <c r="N223" s="10">
        <v>0</v>
      </c>
      <c r="O223" s="10">
        <v>0</v>
      </c>
      <c r="P223" s="6">
        <f t="shared" si="76"/>
        <v>0</v>
      </c>
    </row>
    <row r="224" spans="1:16">
      <c r="A224" s="8">
        <v>2915003297</v>
      </c>
      <c r="B224" s="28" t="s">
        <v>174</v>
      </c>
      <c r="C224" s="29"/>
      <c r="D224" s="30"/>
      <c r="E224" s="9" t="s">
        <v>2</v>
      </c>
      <c r="F224" s="10">
        <v>24626.81</v>
      </c>
      <c r="G224" s="10" t="s">
        <v>11</v>
      </c>
      <c r="H224" s="10" t="s">
        <v>11</v>
      </c>
      <c r="I224" s="11">
        <v>6588.92</v>
      </c>
      <c r="J224" s="11">
        <f>J221+J222+J223</f>
        <v>563.53399999999999</v>
      </c>
      <c r="K224" s="11">
        <f t="shared" si="69"/>
        <v>7152.4539999999997</v>
      </c>
      <c r="L224" s="10">
        <v>290886.46000000002</v>
      </c>
      <c r="M224" s="10">
        <f>M221+M222+M223</f>
        <v>23589.533239999997</v>
      </c>
      <c r="N224" s="10">
        <f>N221+N222+N223</f>
        <v>289849.17543999996</v>
      </c>
      <c r="O224" s="10">
        <v>266109.11</v>
      </c>
      <c r="P224" s="6">
        <f t="shared" si="76"/>
        <v>314475.98543999996</v>
      </c>
    </row>
    <row r="225" spans="1:16">
      <c r="A225" s="12"/>
      <c r="B225" s="12"/>
      <c r="C225" s="12" t="s">
        <v>63</v>
      </c>
      <c r="D225" s="12" t="s">
        <v>67</v>
      </c>
      <c r="E225" s="12" t="s">
        <v>21</v>
      </c>
      <c r="F225" s="13" t="s">
        <v>11</v>
      </c>
      <c r="G225" s="13">
        <v>77.88</v>
      </c>
      <c r="H225" s="13">
        <v>38.479999999999997</v>
      </c>
      <c r="I225" s="14">
        <v>3883.15</v>
      </c>
      <c r="J225" s="14">
        <v>0</v>
      </c>
      <c r="K225" s="14">
        <f t="shared" si="69"/>
        <v>3883.15</v>
      </c>
      <c r="L225" s="13">
        <v>152996.12</v>
      </c>
      <c r="M225" s="13">
        <f>J225*(G225-H225)</f>
        <v>0</v>
      </c>
      <c r="N225" s="13">
        <f t="shared" ref="N225:N226" si="77">K225*(G225-H225)</f>
        <v>152996.10999999999</v>
      </c>
      <c r="O225" s="13" t="s">
        <v>11</v>
      </c>
      <c r="P225" s="23">
        <f t="shared" ref="P225:P226" si="78">N225</f>
        <v>152996.10999999999</v>
      </c>
    </row>
    <row r="226" spans="1:16">
      <c r="A226" s="12"/>
      <c r="B226" s="12"/>
      <c r="C226" s="12" t="s">
        <v>63</v>
      </c>
      <c r="D226" s="12" t="s">
        <v>67</v>
      </c>
      <c r="E226" s="12" t="s">
        <v>21</v>
      </c>
      <c r="F226" s="13" t="s">
        <v>11</v>
      </c>
      <c r="G226" s="13">
        <v>83.07</v>
      </c>
      <c r="H226" s="13">
        <v>41.21</v>
      </c>
      <c r="I226" s="14">
        <v>2705.77</v>
      </c>
      <c r="J226" s="14">
        <v>563.53399999999999</v>
      </c>
      <c r="K226" s="14">
        <f t="shared" si="69"/>
        <v>3269.3040000000001</v>
      </c>
      <c r="L226" s="13">
        <v>113263.53</v>
      </c>
      <c r="M226" s="13">
        <f>J226*(G226-H226)</f>
        <v>23589.533239999997</v>
      </c>
      <c r="N226" s="13">
        <f t="shared" si="77"/>
        <v>136853.06543999998</v>
      </c>
      <c r="O226" s="13" t="s">
        <v>11</v>
      </c>
      <c r="P226" s="23">
        <f t="shared" si="78"/>
        <v>136853.06543999998</v>
      </c>
    </row>
    <row r="227" spans="1:16" ht="31.5">
      <c r="A227" s="8">
        <v>2915000433</v>
      </c>
      <c r="B227" s="28" t="s">
        <v>175</v>
      </c>
      <c r="C227" s="29"/>
      <c r="D227" s="30"/>
      <c r="E227" s="9" t="s">
        <v>20</v>
      </c>
      <c r="F227" s="10">
        <v>0</v>
      </c>
      <c r="G227" s="10" t="s">
        <v>11</v>
      </c>
      <c r="H227" s="10" t="s">
        <v>11</v>
      </c>
      <c r="I227" s="11">
        <v>0</v>
      </c>
      <c r="J227" s="11">
        <v>0</v>
      </c>
      <c r="K227" s="11">
        <f t="shared" si="69"/>
        <v>0</v>
      </c>
      <c r="L227" s="10">
        <v>0</v>
      </c>
      <c r="M227" s="10">
        <v>0</v>
      </c>
      <c r="N227" s="10">
        <v>0</v>
      </c>
      <c r="O227" s="10">
        <v>0</v>
      </c>
      <c r="P227" s="6">
        <f t="shared" ref="P227:P230" si="79">N227+F227</f>
        <v>0</v>
      </c>
    </row>
    <row r="228" spans="1:16">
      <c r="A228" s="8">
        <v>2915000433</v>
      </c>
      <c r="B228" s="28" t="s">
        <v>175</v>
      </c>
      <c r="C228" s="29"/>
      <c r="D228" s="30"/>
      <c r="E228" s="9" t="s">
        <v>21</v>
      </c>
      <c r="F228" s="10">
        <v>77752.759999999995</v>
      </c>
      <c r="G228" s="10" t="s">
        <v>11</v>
      </c>
      <c r="H228" s="10" t="s">
        <v>11</v>
      </c>
      <c r="I228" s="11">
        <v>27568.179</v>
      </c>
      <c r="J228" s="11">
        <f>J233+J234</f>
        <v>3139.9789999999998</v>
      </c>
      <c r="K228" s="11">
        <f t="shared" si="69"/>
        <v>30708.157999999999</v>
      </c>
      <c r="L228" s="10">
        <v>775683.65</v>
      </c>
      <c r="M228" s="10">
        <f>M233+M234</f>
        <v>77494.681719999993</v>
      </c>
      <c r="N228" s="10">
        <f>N233+N234</f>
        <v>775425.54166999995</v>
      </c>
      <c r="O228" s="10">
        <v>703117.54</v>
      </c>
      <c r="P228" s="6">
        <f t="shared" si="79"/>
        <v>853178.30166999996</v>
      </c>
    </row>
    <row r="229" spans="1:16">
      <c r="A229" s="8">
        <v>2915000433</v>
      </c>
      <c r="B229" s="28" t="s">
        <v>175</v>
      </c>
      <c r="C229" s="29"/>
      <c r="D229" s="30"/>
      <c r="E229" s="9" t="s">
        <v>19</v>
      </c>
      <c r="F229" s="10">
        <v>31319.52</v>
      </c>
      <c r="G229" s="10" t="s">
        <v>11</v>
      </c>
      <c r="H229" s="10" t="s">
        <v>11</v>
      </c>
      <c r="I229" s="11">
        <v>9759.6059999999998</v>
      </c>
      <c r="J229" s="11">
        <f>J231+J232</f>
        <v>1139.8330000000001</v>
      </c>
      <c r="K229" s="11">
        <f t="shared" si="69"/>
        <v>10899.439</v>
      </c>
      <c r="L229" s="10">
        <v>350419.13</v>
      </c>
      <c r="M229" s="10">
        <f>M231+M232</f>
        <v>38321.185460000008</v>
      </c>
      <c r="N229" s="10">
        <f>N231+N232</f>
        <v>357420.79754000006</v>
      </c>
      <c r="O229" s="10">
        <v>313521.52</v>
      </c>
      <c r="P229" s="6">
        <f t="shared" si="79"/>
        <v>388740.31754000008</v>
      </c>
    </row>
    <row r="230" spans="1:16">
      <c r="A230" s="8">
        <v>2915000433</v>
      </c>
      <c r="B230" s="28" t="s">
        <v>175</v>
      </c>
      <c r="C230" s="29"/>
      <c r="D230" s="30"/>
      <c r="E230" s="9" t="s">
        <v>2</v>
      </c>
      <c r="F230" s="10">
        <v>109072.28</v>
      </c>
      <c r="G230" s="10" t="s">
        <v>11</v>
      </c>
      <c r="H230" s="10" t="s">
        <v>11</v>
      </c>
      <c r="I230" s="11">
        <v>37327.785000000003</v>
      </c>
      <c r="J230" s="11">
        <f>J227+J228+J229</f>
        <v>4279.8119999999999</v>
      </c>
      <c r="K230" s="11">
        <f t="shared" si="69"/>
        <v>41607.597000000002</v>
      </c>
      <c r="L230" s="10">
        <v>1126102.78</v>
      </c>
      <c r="M230" s="10">
        <f>M227+M228+M229</f>
        <v>115815.86718</v>
      </c>
      <c r="N230" s="10">
        <f>N227+N228+N229</f>
        <v>1132846.3392099999</v>
      </c>
      <c r="O230" s="10">
        <v>1016639.06</v>
      </c>
      <c r="P230" s="6">
        <f t="shared" si="79"/>
        <v>1241918.6192099999</v>
      </c>
    </row>
    <row r="231" spans="1:16">
      <c r="A231" s="12"/>
      <c r="B231" s="12"/>
      <c r="C231" s="12" t="s">
        <v>63</v>
      </c>
      <c r="D231" s="12" t="s">
        <v>68</v>
      </c>
      <c r="E231" s="12" t="s">
        <v>19</v>
      </c>
      <c r="F231" s="13" t="s">
        <v>11</v>
      </c>
      <c r="G231" s="13">
        <v>67.87</v>
      </c>
      <c r="H231" s="13">
        <v>35.79</v>
      </c>
      <c r="I231" s="14">
        <v>5856.0659999999998</v>
      </c>
      <c r="J231" s="14">
        <v>0</v>
      </c>
      <c r="K231" s="14">
        <f t="shared" si="69"/>
        <v>5856.0659999999998</v>
      </c>
      <c r="L231" s="13">
        <v>187862.6</v>
      </c>
      <c r="M231" s="13">
        <f>J231*(G231-H231)</f>
        <v>0</v>
      </c>
      <c r="N231" s="13">
        <f t="shared" ref="N231:N234" si="80">K231*(G231-H231)</f>
        <v>187862.59728000002</v>
      </c>
      <c r="O231" s="13" t="s">
        <v>11</v>
      </c>
      <c r="P231" s="23">
        <f t="shared" ref="P231:P234" si="81">N231</f>
        <v>187862.59728000002</v>
      </c>
    </row>
    <row r="232" spans="1:16">
      <c r="A232" s="12"/>
      <c r="B232" s="12"/>
      <c r="C232" s="12" t="s">
        <v>63</v>
      </c>
      <c r="D232" s="12" t="s">
        <v>68</v>
      </c>
      <c r="E232" s="12" t="s">
        <v>19</v>
      </c>
      <c r="F232" s="13" t="s">
        <v>11</v>
      </c>
      <c r="G232" s="13">
        <v>71.95</v>
      </c>
      <c r="H232" s="13">
        <v>38.33</v>
      </c>
      <c r="I232" s="14">
        <v>3903.54</v>
      </c>
      <c r="J232" s="14">
        <v>1139.8330000000001</v>
      </c>
      <c r="K232" s="14">
        <f t="shared" si="69"/>
        <v>5043.3729999999996</v>
      </c>
      <c r="L232" s="13">
        <v>131237.01</v>
      </c>
      <c r="M232" s="13">
        <f>J232*(G232-H232)</f>
        <v>38321.185460000008</v>
      </c>
      <c r="N232" s="13">
        <f t="shared" si="80"/>
        <v>169558.20026000001</v>
      </c>
      <c r="O232" s="13" t="s">
        <v>11</v>
      </c>
      <c r="P232" s="23">
        <f t="shared" si="81"/>
        <v>169558.20026000001</v>
      </c>
    </row>
    <row r="233" spans="1:16">
      <c r="A233" s="12"/>
      <c r="B233" s="12"/>
      <c r="C233" s="12" t="s">
        <v>63</v>
      </c>
      <c r="D233" s="12" t="s">
        <v>68</v>
      </c>
      <c r="E233" s="12" t="s">
        <v>21</v>
      </c>
      <c r="F233" s="13" t="s">
        <v>11</v>
      </c>
      <c r="G233" s="13">
        <v>57.95</v>
      </c>
      <c r="H233" s="13">
        <v>32.200000000000003</v>
      </c>
      <c r="I233" s="14">
        <v>16400.188999999998</v>
      </c>
      <c r="J233" s="14">
        <v>0</v>
      </c>
      <c r="K233" s="14">
        <f t="shared" si="69"/>
        <v>16400.188999999998</v>
      </c>
      <c r="L233" s="13">
        <v>422304.89</v>
      </c>
      <c r="M233" s="13">
        <f>J233*(G233-H233)</f>
        <v>0</v>
      </c>
      <c r="N233" s="13">
        <f t="shared" si="80"/>
        <v>422304.86674999999</v>
      </c>
      <c r="O233" s="13" t="s">
        <v>11</v>
      </c>
      <c r="P233" s="23">
        <f t="shared" si="81"/>
        <v>422304.86674999999</v>
      </c>
    </row>
    <row r="234" spans="1:16">
      <c r="A234" s="12"/>
      <c r="B234" s="12"/>
      <c r="C234" s="12" t="s">
        <v>63</v>
      </c>
      <c r="D234" s="12" t="s">
        <v>68</v>
      </c>
      <c r="E234" s="12" t="s">
        <v>21</v>
      </c>
      <c r="F234" s="13" t="s">
        <v>11</v>
      </c>
      <c r="G234" s="13">
        <v>59.17</v>
      </c>
      <c r="H234" s="13">
        <v>34.49</v>
      </c>
      <c r="I234" s="14">
        <v>11167.99</v>
      </c>
      <c r="J234" s="14">
        <v>3139.9789999999998</v>
      </c>
      <c r="K234" s="14">
        <f t="shared" si="69"/>
        <v>14307.968999999999</v>
      </c>
      <c r="L234" s="13">
        <v>275626</v>
      </c>
      <c r="M234" s="13">
        <f>J234*(G234-H234)</f>
        <v>77494.681719999993</v>
      </c>
      <c r="N234" s="13">
        <f t="shared" si="80"/>
        <v>353120.67491999996</v>
      </c>
      <c r="O234" s="13" t="s">
        <v>11</v>
      </c>
      <c r="P234" s="23">
        <f t="shared" si="81"/>
        <v>353120.67491999996</v>
      </c>
    </row>
    <row r="235" spans="1:16" ht="31.5">
      <c r="A235" s="8">
        <v>2904000417</v>
      </c>
      <c r="B235" s="28" t="s">
        <v>176</v>
      </c>
      <c r="C235" s="29"/>
      <c r="D235" s="30"/>
      <c r="E235" s="9" t="s">
        <v>20</v>
      </c>
      <c r="F235" s="10">
        <v>123602.48</v>
      </c>
      <c r="G235" s="10" t="s">
        <v>11</v>
      </c>
      <c r="H235" s="10" t="s">
        <v>11</v>
      </c>
      <c r="I235" s="11">
        <v>178071</v>
      </c>
      <c r="J235" s="11">
        <f>J239+J240</f>
        <v>20322</v>
      </c>
      <c r="K235" s="11">
        <f t="shared" si="69"/>
        <v>198393</v>
      </c>
      <c r="L235" s="10">
        <v>1137646.55</v>
      </c>
      <c r="M235" s="10">
        <f>M239+M240</f>
        <v>120306.23999999996</v>
      </c>
      <c r="N235" s="10">
        <f>N239+N240</f>
        <v>1134350.3099999998</v>
      </c>
      <c r="O235" s="10">
        <v>1029464.47</v>
      </c>
      <c r="P235" s="6">
        <f t="shared" ref="P235:P238" si="82">N235+F235</f>
        <v>1257952.7899999998</v>
      </c>
    </row>
    <row r="236" spans="1:16">
      <c r="A236" s="8">
        <v>2904000417</v>
      </c>
      <c r="B236" s="28" t="s">
        <v>176</v>
      </c>
      <c r="C236" s="29"/>
      <c r="D236" s="30"/>
      <c r="E236" s="9" t="s">
        <v>21</v>
      </c>
      <c r="F236" s="10">
        <v>0</v>
      </c>
      <c r="G236" s="10" t="s">
        <v>11</v>
      </c>
      <c r="H236" s="10" t="s">
        <v>11</v>
      </c>
      <c r="I236" s="11">
        <v>0</v>
      </c>
      <c r="J236" s="11">
        <v>0</v>
      </c>
      <c r="K236" s="11">
        <f t="shared" si="69"/>
        <v>0</v>
      </c>
      <c r="L236" s="10">
        <v>0</v>
      </c>
      <c r="M236" s="10">
        <v>0</v>
      </c>
      <c r="N236" s="10">
        <v>0</v>
      </c>
      <c r="O236" s="10">
        <v>0</v>
      </c>
      <c r="P236" s="6">
        <f t="shared" si="82"/>
        <v>0</v>
      </c>
    </row>
    <row r="237" spans="1:16">
      <c r="A237" s="8">
        <v>2904000417</v>
      </c>
      <c r="B237" s="28" t="s">
        <v>176</v>
      </c>
      <c r="C237" s="29"/>
      <c r="D237" s="30"/>
      <c r="E237" s="9" t="s">
        <v>19</v>
      </c>
      <c r="F237" s="10">
        <v>0</v>
      </c>
      <c r="G237" s="10" t="s">
        <v>11</v>
      </c>
      <c r="H237" s="10" t="s">
        <v>11</v>
      </c>
      <c r="I237" s="11">
        <v>0</v>
      </c>
      <c r="J237" s="11">
        <v>0</v>
      </c>
      <c r="K237" s="11">
        <f t="shared" si="69"/>
        <v>0</v>
      </c>
      <c r="L237" s="10">
        <v>0</v>
      </c>
      <c r="M237" s="10">
        <v>0</v>
      </c>
      <c r="N237" s="10">
        <v>0</v>
      </c>
      <c r="O237" s="10">
        <v>0</v>
      </c>
      <c r="P237" s="6">
        <f t="shared" si="82"/>
        <v>0</v>
      </c>
    </row>
    <row r="238" spans="1:16">
      <c r="A238" s="8">
        <v>2904000417</v>
      </c>
      <c r="B238" s="28" t="s">
        <v>176</v>
      </c>
      <c r="C238" s="29"/>
      <c r="D238" s="30"/>
      <c r="E238" s="9" t="s">
        <v>2</v>
      </c>
      <c r="F238" s="10">
        <v>123602.48</v>
      </c>
      <c r="G238" s="10" t="s">
        <v>11</v>
      </c>
      <c r="H238" s="10" t="s">
        <v>11</v>
      </c>
      <c r="I238" s="11">
        <v>178071</v>
      </c>
      <c r="J238" s="11">
        <f>J235+J236+J237</f>
        <v>20322</v>
      </c>
      <c r="K238" s="11">
        <f t="shared" si="69"/>
        <v>198393</v>
      </c>
      <c r="L238" s="10">
        <v>1137646.55</v>
      </c>
      <c r="M238" s="10">
        <f>M235+M236+M237</f>
        <v>120306.23999999996</v>
      </c>
      <c r="N238" s="10">
        <f>N235+N236+N237</f>
        <v>1134350.3099999998</v>
      </c>
      <c r="O238" s="10">
        <v>1029464.47</v>
      </c>
      <c r="P238" s="6">
        <f t="shared" si="82"/>
        <v>1257952.7899999998</v>
      </c>
    </row>
    <row r="239" spans="1:16" ht="31.5">
      <c r="A239" s="12"/>
      <c r="B239" s="12"/>
      <c r="C239" s="12" t="s">
        <v>33</v>
      </c>
      <c r="D239" s="12"/>
      <c r="E239" s="12" t="s">
        <v>20</v>
      </c>
      <c r="F239" s="13" t="s">
        <v>11</v>
      </c>
      <c r="G239" s="13">
        <v>31.52</v>
      </c>
      <c r="H239" s="13">
        <v>25.95</v>
      </c>
      <c r="I239" s="14">
        <v>114675</v>
      </c>
      <c r="J239" s="14">
        <v>0</v>
      </c>
      <c r="K239" s="14">
        <f t="shared" si="69"/>
        <v>114675</v>
      </c>
      <c r="L239" s="13">
        <v>638739.75</v>
      </c>
      <c r="M239" s="13">
        <f>J239*(G239-H239)</f>
        <v>0</v>
      </c>
      <c r="N239" s="13">
        <f t="shared" ref="N239:N240" si="83">K239*(G239-H239)</f>
        <v>638739.75</v>
      </c>
      <c r="O239" s="13" t="s">
        <v>11</v>
      </c>
      <c r="P239" s="23">
        <f t="shared" ref="P239:P240" si="84">N239</f>
        <v>638739.75</v>
      </c>
    </row>
    <row r="240" spans="1:16" ht="31.5">
      <c r="A240" s="12"/>
      <c r="B240" s="12"/>
      <c r="C240" s="12" t="s">
        <v>33</v>
      </c>
      <c r="D240" s="12"/>
      <c r="E240" s="12" t="s">
        <v>20</v>
      </c>
      <c r="F240" s="13" t="s">
        <v>11</v>
      </c>
      <c r="G240" s="13">
        <v>33.72</v>
      </c>
      <c r="H240" s="13">
        <v>27.8</v>
      </c>
      <c r="I240" s="14">
        <v>63396</v>
      </c>
      <c r="J240" s="14">
        <v>20322</v>
      </c>
      <c r="K240" s="14">
        <f t="shared" si="69"/>
        <v>83718</v>
      </c>
      <c r="L240" s="13">
        <v>375304.32</v>
      </c>
      <c r="M240" s="13">
        <f>J240*(G240-H240)</f>
        <v>120306.23999999996</v>
      </c>
      <c r="N240" s="13">
        <f t="shared" si="83"/>
        <v>495610.55999999982</v>
      </c>
      <c r="O240" s="13" t="s">
        <v>11</v>
      </c>
      <c r="P240" s="23">
        <f t="shared" si="84"/>
        <v>495610.55999999982</v>
      </c>
    </row>
    <row r="241" spans="1:16" ht="31.5">
      <c r="A241" s="8">
        <v>2904000858</v>
      </c>
      <c r="B241" s="28" t="s">
        <v>177</v>
      </c>
      <c r="C241" s="29"/>
      <c r="D241" s="30"/>
      <c r="E241" s="9" t="s">
        <v>20</v>
      </c>
      <c r="F241" s="10">
        <v>0</v>
      </c>
      <c r="G241" s="10" t="s">
        <v>11</v>
      </c>
      <c r="H241" s="10" t="s">
        <v>11</v>
      </c>
      <c r="I241" s="11">
        <v>47153.1</v>
      </c>
      <c r="J241" s="11">
        <f>J245+J246</f>
        <v>4913.25</v>
      </c>
      <c r="K241" s="11">
        <f t="shared" si="69"/>
        <v>52066.35</v>
      </c>
      <c r="L241" s="10">
        <v>753900.11</v>
      </c>
      <c r="M241" s="10">
        <f>M245+M246</f>
        <v>71389.522500000006</v>
      </c>
      <c r="N241" s="10">
        <f>N245+N246</f>
        <v>825289.62749999994</v>
      </c>
      <c r="O241" s="10">
        <v>686560.82</v>
      </c>
      <c r="P241" s="6">
        <f t="shared" ref="P241:P244" si="85">N241+F241</f>
        <v>825289.62749999994</v>
      </c>
    </row>
    <row r="242" spans="1:16">
      <c r="A242" s="8">
        <v>2904000858</v>
      </c>
      <c r="B242" s="28" t="s">
        <v>177</v>
      </c>
      <c r="C242" s="29"/>
      <c r="D242" s="30"/>
      <c r="E242" s="9" t="s">
        <v>21</v>
      </c>
      <c r="F242" s="10">
        <v>0</v>
      </c>
      <c r="G242" s="10" t="s">
        <v>11</v>
      </c>
      <c r="H242" s="10" t="s">
        <v>11</v>
      </c>
      <c r="I242" s="11">
        <v>0</v>
      </c>
      <c r="J242" s="11">
        <v>0</v>
      </c>
      <c r="K242" s="11">
        <f t="shared" si="69"/>
        <v>0</v>
      </c>
      <c r="L242" s="10">
        <v>0</v>
      </c>
      <c r="M242" s="10">
        <v>0</v>
      </c>
      <c r="N242" s="10">
        <v>0</v>
      </c>
      <c r="O242" s="10">
        <v>0</v>
      </c>
      <c r="P242" s="6">
        <f t="shared" si="85"/>
        <v>0</v>
      </c>
    </row>
    <row r="243" spans="1:16">
      <c r="A243" s="8">
        <v>2904000858</v>
      </c>
      <c r="B243" s="28" t="s">
        <v>177</v>
      </c>
      <c r="C243" s="29"/>
      <c r="D243" s="30"/>
      <c r="E243" s="9" t="s">
        <v>19</v>
      </c>
      <c r="F243" s="10">
        <v>0</v>
      </c>
      <c r="G243" s="10" t="s">
        <v>11</v>
      </c>
      <c r="H243" s="10" t="s">
        <v>11</v>
      </c>
      <c r="I243" s="11">
        <v>0</v>
      </c>
      <c r="J243" s="11">
        <v>0</v>
      </c>
      <c r="K243" s="11">
        <f t="shared" si="69"/>
        <v>0</v>
      </c>
      <c r="L243" s="10">
        <v>0</v>
      </c>
      <c r="M243" s="10">
        <v>0</v>
      </c>
      <c r="N243" s="10">
        <v>0</v>
      </c>
      <c r="O243" s="10">
        <v>0</v>
      </c>
      <c r="P243" s="6">
        <f t="shared" si="85"/>
        <v>0</v>
      </c>
    </row>
    <row r="244" spans="1:16">
      <c r="A244" s="8">
        <v>2904000858</v>
      </c>
      <c r="B244" s="28" t="s">
        <v>177</v>
      </c>
      <c r="C244" s="29"/>
      <c r="D244" s="30"/>
      <c r="E244" s="9" t="s">
        <v>2</v>
      </c>
      <c r="F244" s="10">
        <v>0</v>
      </c>
      <c r="G244" s="10" t="s">
        <v>11</v>
      </c>
      <c r="H244" s="10" t="s">
        <v>11</v>
      </c>
      <c r="I244" s="11">
        <v>47153.1</v>
      </c>
      <c r="J244" s="11">
        <f>J241+J242+J243</f>
        <v>4913.25</v>
      </c>
      <c r="K244" s="11">
        <f t="shared" si="69"/>
        <v>52066.35</v>
      </c>
      <c r="L244" s="10">
        <v>753900.11</v>
      </c>
      <c r="M244" s="10">
        <f>M241+M242+M243</f>
        <v>71389.522500000006</v>
      </c>
      <c r="N244" s="10">
        <f>N241+N242+N243</f>
        <v>825289.62749999994</v>
      </c>
      <c r="O244" s="10">
        <v>686560.82</v>
      </c>
      <c r="P244" s="6">
        <f t="shared" si="85"/>
        <v>825289.62749999994</v>
      </c>
    </row>
    <row r="245" spans="1:16" ht="31.5">
      <c r="A245" s="12"/>
      <c r="B245" s="12"/>
      <c r="C245" s="12" t="s">
        <v>33</v>
      </c>
      <c r="D245" s="12"/>
      <c r="E245" s="12" t="s">
        <v>20</v>
      </c>
      <c r="F245" s="13" t="s">
        <v>11</v>
      </c>
      <c r="G245" s="13">
        <v>41.75</v>
      </c>
      <c r="H245" s="13">
        <v>25.42</v>
      </c>
      <c r="I245" s="14">
        <v>38203.089999999997</v>
      </c>
      <c r="J245" s="14">
        <v>0</v>
      </c>
      <c r="K245" s="14">
        <f t="shared" si="69"/>
        <v>38203.089999999997</v>
      </c>
      <c r="L245" s="13">
        <v>623856.46</v>
      </c>
      <c r="M245" s="13">
        <f>J245*(G245-H245)</f>
        <v>0</v>
      </c>
      <c r="N245" s="13">
        <f t="shared" ref="N245:N246" si="86">K245*(G245-H245)</f>
        <v>623856.45969999989</v>
      </c>
      <c r="O245" s="13" t="s">
        <v>11</v>
      </c>
      <c r="P245" s="23">
        <f t="shared" ref="P245:P246" si="87">N245</f>
        <v>623856.45969999989</v>
      </c>
    </row>
    <row r="246" spans="1:16" ht="31.5">
      <c r="A246" s="12"/>
      <c r="B246" s="12"/>
      <c r="C246" s="12" t="s">
        <v>33</v>
      </c>
      <c r="D246" s="12"/>
      <c r="E246" s="12" t="s">
        <v>20</v>
      </c>
      <c r="F246" s="13" t="s">
        <v>11</v>
      </c>
      <c r="G246" s="13">
        <v>41.75</v>
      </c>
      <c r="H246" s="13">
        <v>27.22</v>
      </c>
      <c r="I246" s="14">
        <v>8950.01</v>
      </c>
      <c r="J246" s="14">
        <v>4913.25</v>
      </c>
      <c r="K246" s="14">
        <f t="shared" si="69"/>
        <v>13863.26</v>
      </c>
      <c r="L246" s="13">
        <v>130043.65</v>
      </c>
      <c r="M246" s="13">
        <f>J246*(G246-H246)</f>
        <v>71389.522500000006</v>
      </c>
      <c r="N246" s="13">
        <f t="shared" si="86"/>
        <v>201433.16780000002</v>
      </c>
      <c r="O246" s="13" t="s">
        <v>11</v>
      </c>
      <c r="P246" s="23">
        <f t="shared" si="87"/>
        <v>201433.16780000002</v>
      </c>
    </row>
    <row r="247" spans="1:16" ht="31.5">
      <c r="A247" s="8">
        <v>2901243725</v>
      </c>
      <c r="B247" s="28" t="s">
        <v>178</v>
      </c>
      <c r="C247" s="29"/>
      <c r="D247" s="30"/>
      <c r="E247" s="9" t="s">
        <v>20</v>
      </c>
      <c r="F247" s="10">
        <v>0</v>
      </c>
      <c r="G247" s="10" t="s">
        <v>11</v>
      </c>
      <c r="H247" s="10" t="s">
        <v>11</v>
      </c>
      <c r="I247" s="11">
        <v>0</v>
      </c>
      <c r="J247" s="11">
        <v>0</v>
      </c>
      <c r="K247" s="11">
        <f t="shared" si="69"/>
        <v>0</v>
      </c>
      <c r="L247" s="10">
        <v>0</v>
      </c>
      <c r="M247" s="10">
        <v>0</v>
      </c>
      <c r="N247" s="10">
        <v>0</v>
      </c>
      <c r="O247" s="10">
        <v>0</v>
      </c>
      <c r="P247" s="6">
        <f t="shared" ref="P247:P250" si="88">N247+F247</f>
        <v>0</v>
      </c>
    </row>
    <row r="248" spans="1:16">
      <c r="A248" s="8">
        <v>2901243725</v>
      </c>
      <c r="B248" s="28" t="s">
        <v>178</v>
      </c>
      <c r="C248" s="29"/>
      <c r="D248" s="30"/>
      <c r="E248" s="9" t="s">
        <v>21</v>
      </c>
      <c r="F248" s="10">
        <v>9768557.8399999999</v>
      </c>
      <c r="G248" s="10" t="s">
        <v>11</v>
      </c>
      <c r="H248" s="10" t="s">
        <v>11</v>
      </c>
      <c r="I248" s="11">
        <v>724219.28500000003</v>
      </c>
      <c r="J248" s="11">
        <f>J253+J254</f>
        <v>63953.7</v>
      </c>
      <c r="K248" s="11">
        <f t="shared" si="69"/>
        <v>788172.98499999999</v>
      </c>
      <c r="L248" s="10">
        <v>95677178.969999999</v>
      </c>
      <c r="M248" s="10">
        <f>M253+M254</f>
        <v>8065201.1069999998</v>
      </c>
      <c r="N248" s="10">
        <f>N253+N254</f>
        <v>93973822.249550015</v>
      </c>
      <c r="O248" s="10">
        <v>88139754.900000006</v>
      </c>
      <c r="P248" s="6">
        <f t="shared" si="88"/>
        <v>103742380.08955002</v>
      </c>
    </row>
    <row r="249" spans="1:16">
      <c r="A249" s="8">
        <v>2901243725</v>
      </c>
      <c r="B249" s="28" t="s">
        <v>178</v>
      </c>
      <c r="C249" s="29"/>
      <c r="D249" s="30"/>
      <c r="E249" s="9" t="s">
        <v>19</v>
      </c>
      <c r="F249" s="10">
        <v>5711015.3399999999</v>
      </c>
      <c r="G249" s="10" t="s">
        <v>11</v>
      </c>
      <c r="H249" s="10" t="s">
        <v>11</v>
      </c>
      <c r="I249" s="11">
        <v>547691.54399999999</v>
      </c>
      <c r="J249" s="11">
        <f>J251+J252</f>
        <v>50004.57</v>
      </c>
      <c r="K249" s="11">
        <f t="shared" si="69"/>
        <v>597696.11399999994</v>
      </c>
      <c r="L249" s="10">
        <v>63739240.939999998</v>
      </c>
      <c r="M249" s="10">
        <f>M251+M252</f>
        <v>6372582.4007999999</v>
      </c>
      <c r="N249" s="10">
        <f>N251+N252</f>
        <v>64400807.987360001</v>
      </c>
      <c r="O249" s="10">
        <v>57484563.729999997</v>
      </c>
      <c r="P249" s="6">
        <f t="shared" si="88"/>
        <v>70111823.327360004</v>
      </c>
    </row>
    <row r="250" spans="1:16">
      <c r="A250" s="8">
        <v>2901243725</v>
      </c>
      <c r="B250" s="28" t="s">
        <v>178</v>
      </c>
      <c r="C250" s="29"/>
      <c r="D250" s="30"/>
      <c r="E250" s="9" t="s">
        <v>2</v>
      </c>
      <c r="F250" s="10">
        <v>15479573.18</v>
      </c>
      <c r="G250" s="10" t="s">
        <v>11</v>
      </c>
      <c r="H250" s="10" t="s">
        <v>11</v>
      </c>
      <c r="I250" s="11">
        <v>1271910.8289999999</v>
      </c>
      <c r="J250" s="11">
        <f>J247+J248+J249</f>
        <v>113958.26999999999</v>
      </c>
      <c r="K250" s="11">
        <f t="shared" si="69"/>
        <v>1385869.0989999999</v>
      </c>
      <c r="L250" s="10">
        <v>159416419.91</v>
      </c>
      <c r="M250" s="10">
        <f>M247+M248+M249</f>
        <v>14437783.5078</v>
      </c>
      <c r="N250" s="10">
        <f>N247+N248+N249</f>
        <v>158374630.23691002</v>
      </c>
      <c r="O250" s="10">
        <v>145624318.63</v>
      </c>
      <c r="P250" s="6">
        <f t="shared" si="88"/>
        <v>173854203.41691002</v>
      </c>
    </row>
    <row r="251" spans="1:16">
      <c r="A251" s="12"/>
      <c r="B251" s="12"/>
      <c r="C251" s="12" t="s">
        <v>29</v>
      </c>
      <c r="D251" s="12"/>
      <c r="E251" s="12" t="s">
        <v>19</v>
      </c>
      <c r="F251" s="13" t="s">
        <v>11</v>
      </c>
      <c r="G251" s="13">
        <v>111.34</v>
      </c>
      <c r="H251" s="13">
        <v>19.760000000000002</v>
      </c>
      <c r="I251" s="14">
        <v>328209.28000000003</v>
      </c>
      <c r="J251" s="14">
        <v>0</v>
      </c>
      <c r="K251" s="14">
        <f t="shared" si="69"/>
        <v>328209.28000000003</v>
      </c>
      <c r="L251" s="13">
        <v>30057405.870000001</v>
      </c>
      <c r="M251" s="13">
        <f>J251*(G251-H251)</f>
        <v>0</v>
      </c>
      <c r="N251" s="13">
        <f t="shared" ref="N251:N254" si="89">K251*(G251-H251)</f>
        <v>30057405.862400003</v>
      </c>
      <c r="O251" s="13" t="s">
        <v>11</v>
      </c>
      <c r="P251" s="23">
        <f t="shared" ref="P251:P254" si="90">N251</f>
        <v>30057405.862400003</v>
      </c>
    </row>
    <row r="252" spans="1:16">
      <c r="A252" s="12"/>
      <c r="B252" s="12"/>
      <c r="C252" s="12" t="s">
        <v>29</v>
      </c>
      <c r="D252" s="12"/>
      <c r="E252" s="12" t="s">
        <v>19</v>
      </c>
      <c r="F252" s="13" t="s">
        <v>11</v>
      </c>
      <c r="G252" s="13">
        <v>148.13</v>
      </c>
      <c r="H252" s="13">
        <v>20.69</v>
      </c>
      <c r="I252" s="14">
        <v>219482.264</v>
      </c>
      <c r="J252" s="14">
        <v>50004.57</v>
      </c>
      <c r="K252" s="14">
        <f t="shared" si="69"/>
        <v>269486.83399999997</v>
      </c>
      <c r="L252" s="13">
        <v>27970819.73</v>
      </c>
      <c r="M252" s="13">
        <f>J252*(G252-H252)</f>
        <v>6372582.4007999999</v>
      </c>
      <c r="N252" s="13">
        <f t="shared" si="89"/>
        <v>34343402.124959998</v>
      </c>
      <c r="O252" s="13" t="s">
        <v>11</v>
      </c>
      <c r="P252" s="23">
        <f t="shared" si="90"/>
        <v>34343402.124959998</v>
      </c>
    </row>
    <row r="253" spans="1:16">
      <c r="A253" s="12"/>
      <c r="B253" s="12"/>
      <c r="C253" s="12" t="s">
        <v>29</v>
      </c>
      <c r="D253" s="12"/>
      <c r="E253" s="12" t="s">
        <v>21</v>
      </c>
      <c r="F253" s="13" t="s">
        <v>11</v>
      </c>
      <c r="G253" s="13">
        <v>135.32</v>
      </c>
      <c r="H253" s="13">
        <v>21.57</v>
      </c>
      <c r="I253" s="14">
        <v>438727.58</v>
      </c>
      <c r="J253" s="14">
        <v>0</v>
      </c>
      <c r="K253" s="14">
        <f t="shared" si="69"/>
        <v>438727.58</v>
      </c>
      <c r="L253" s="13">
        <v>49905262.219999999</v>
      </c>
      <c r="M253" s="13">
        <f>J253*(G253-H253)</f>
        <v>0</v>
      </c>
      <c r="N253" s="13">
        <f t="shared" si="89"/>
        <v>49905262.225000001</v>
      </c>
      <c r="O253" s="13" t="s">
        <v>11</v>
      </c>
      <c r="P253" s="23">
        <f t="shared" si="90"/>
        <v>49905262.225000001</v>
      </c>
    </row>
    <row r="254" spans="1:16">
      <c r="A254" s="12"/>
      <c r="B254" s="12"/>
      <c r="C254" s="12" t="s">
        <v>29</v>
      </c>
      <c r="D254" s="12"/>
      <c r="E254" s="12" t="s">
        <v>21</v>
      </c>
      <c r="F254" s="13" t="s">
        <v>11</v>
      </c>
      <c r="G254" s="13">
        <v>148.69</v>
      </c>
      <c r="H254" s="13">
        <v>22.58</v>
      </c>
      <c r="I254" s="14">
        <v>285491.70500000002</v>
      </c>
      <c r="J254" s="14">
        <v>63953.7</v>
      </c>
      <c r="K254" s="14">
        <f t="shared" si="69"/>
        <v>349445.40500000003</v>
      </c>
      <c r="L254" s="13">
        <v>36003358.909999996</v>
      </c>
      <c r="M254" s="13">
        <f>J254*(G254-H254)</f>
        <v>8065201.1069999998</v>
      </c>
      <c r="N254" s="13">
        <f t="shared" si="89"/>
        <v>44068560.024550006</v>
      </c>
      <c r="O254" s="13" t="s">
        <v>11</v>
      </c>
      <c r="P254" s="23">
        <f t="shared" si="90"/>
        <v>44068560.024550006</v>
      </c>
    </row>
    <row r="255" spans="1:16" ht="31.5">
      <c r="A255" s="8">
        <v>2912004912</v>
      </c>
      <c r="B255" s="28" t="s">
        <v>179</v>
      </c>
      <c r="C255" s="29"/>
      <c r="D255" s="30"/>
      <c r="E255" s="9" t="s">
        <v>20</v>
      </c>
      <c r="F255" s="10">
        <v>11254.01</v>
      </c>
      <c r="G255" s="10" t="s">
        <v>11</v>
      </c>
      <c r="H255" s="10" t="s">
        <v>11</v>
      </c>
      <c r="I255" s="11">
        <v>2771</v>
      </c>
      <c r="J255" s="11">
        <f>J261+J262</f>
        <v>0</v>
      </c>
      <c r="K255" s="11">
        <f t="shared" si="69"/>
        <v>2771</v>
      </c>
      <c r="L255" s="10">
        <v>35417.129999999997</v>
      </c>
      <c r="M255" s="10">
        <f>M261+M262</f>
        <v>0</v>
      </c>
      <c r="N255" s="10">
        <f>N261+N262</f>
        <v>24163.119999999995</v>
      </c>
      <c r="O255" s="10">
        <v>35417.129999999997</v>
      </c>
      <c r="P255" s="6">
        <f t="shared" ref="P255:P258" si="91">N255+F255</f>
        <v>35417.129999999997</v>
      </c>
    </row>
    <row r="256" spans="1:16">
      <c r="A256" s="8">
        <v>2912004912</v>
      </c>
      <c r="B256" s="28" t="s">
        <v>179</v>
      </c>
      <c r="C256" s="29"/>
      <c r="D256" s="30"/>
      <c r="E256" s="9" t="s">
        <v>21</v>
      </c>
      <c r="F256" s="10">
        <v>107294.5</v>
      </c>
      <c r="G256" s="10" t="s">
        <v>11</v>
      </c>
      <c r="H256" s="10" t="s">
        <v>11</v>
      </c>
      <c r="I256" s="11">
        <v>109113.82</v>
      </c>
      <c r="J256" s="11">
        <f>J263+J264</f>
        <v>0</v>
      </c>
      <c r="K256" s="11">
        <f t="shared" si="69"/>
        <v>109113.82</v>
      </c>
      <c r="L256" s="10">
        <v>1009436.84</v>
      </c>
      <c r="M256" s="10">
        <f>M263+M264</f>
        <v>0</v>
      </c>
      <c r="N256" s="10">
        <f>N263+N264</f>
        <v>902142.3426999998</v>
      </c>
      <c r="O256" s="10">
        <v>1009436.84</v>
      </c>
      <c r="P256" s="6">
        <f t="shared" si="91"/>
        <v>1009436.8426999998</v>
      </c>
    </row>
    <row r="257" spans="1:16">
      <c r="A257" s="8">
        <v>2912004912</v>
      </c>
      <c r="B257" s="28" t="s">
        <v>179</v>
      </c>
      <c r="C257" s="29"/>
      <c r="D257" s="30"/>
      <c r="E257" s="9" t="s">
        <v>19</v>
      </c>
      <c r="F257" s="10">
        <v>245068.49</v>
      </c>
      <c r="G257" s="10" t="s">
        <v>11</v>
      </c>
      <c r="H257" s="10" t="s">
        <v>11</v>
      </c>
      <c r="I257" s="11">
        <v>95018.16</v>
      </c>
      <c r="J257" s="11">
        <f>J259+J260</f>
        <v>0</v>
      </c>
      <c r="K257" s="11">
        <f t="shared" si="69"/>
        <v>95018.16</v>
      </c>
      <c r="L257" s="10">
        <v>2340124.23</v>
      </c>
      <c r="M257" s="10">
        <f>M259+M260</f>
        <v>0</v>
      </c>
      <c r="N257" s="10">
        <f>N259+N260</f>
        <v>2095055.7374999993</v>
      </c>
      <c r="O257" s="10">
        <v>2340124.23</v>
      </c>
      <c r="P257" s="6">
        <f t="shared" si="91"/>
        <v>2340124.2274999991</v>
      </c>
    </row>
    <row r="258" spans="1:16">
      <c r="A258" s="8">
        <v>2912004912</v>
      </c>
      <c r="B258" s="28" t="s">
        <v>179</v>
      </c>
      <c r="C258" s="29"/>
      <c r="D258" s="30"/>
      <c r="E258" s="9" t="s">
        <v>2</v>
      </c>
      <c r="F258" s="10">
        <v>363617</v>
      </c>
      <c r="G258" s="10" t="s">
        <v>11</v>
      </c>
      <c r="H258" s="10" t="s">
        <v>11</v>
      </c>
      <c r="I258" s="11">
        <v>206902.98</v>
      </c>
      <c r="J258" s="11">
        <f>J255+J256+J257</f>
        <v>0</v>
      </c>
      <c r="K258" s="11">
        <f t="shared" si="69"/>
        <v>206902.98</v>
      </c>
      <c r="L258" s="10">
        <v>3384978.2</v>
      </c>
      <c r="M258" s="10">
        <f>M255+M256+M257</f>
        <v>0</v>
      </c>
      <c r="N258" s="10">
        <f>N255+N256+N257</f>
        <v>3021361.2001999989</v>
      </c>
      <c r="O258" s="10">
        <v>3384978.2</v>
      </c>
      <c r="P258" s="6">
        <f t="shared" si="91"/>
        <v>3384978.2001999989</v>
      </c>
    </row>
    <row r="259" spans="1:16">
      <c r="A259" s="12"/>
      <c r="B259" s="12"/>
      <c r="C259" s="12" t="s">
        <v>17</v>
      </c>
      <c r="D259" s="12" t="s">
        <v>18</v>
      </c>
      <c r="E259" s="12" t="s">
        <v>19</v>
      </c>
      <c r="F259" s="13" t="s">
        <v>11</v>
      </c>
      <c r="G259" s="13">
        <v>73.709999999999994</v>
      </c>
      <c r="H259" s="13">
        <v>51.35</v>
      </c>
      <c r="I259" s="14">
        <v>79383.070000000007</v>
      </c>
      <c r="J259" s="14">
        <v>0</v>
      </c>
      <c r="K259" s="14">
        <f t="shared" si="69"/>
        <v>79383.070000000007</v>
      </c>
      <c r="L259" s="13">
        <v>1775005.45</v>
      </c>
      <c r="M259" s="13">
        <f t="shared" ref="M259:M264" si="92">J259*(G259-H259)</f>
        <v>0</v>
      </c>
      <c r="N259" s="13">
        <f t="shared" ref="N259:N264" si="93">K259*(G259-H259)</f>
        <v>1775005.4451999995</v>
      </c>
      <c r="O259" s="13" t="s">
        <v>11</v>
      </c>
      <c r="P259" s="23">
        <f t="shared" ref="P259:P264" si="94">N259</f>
        <v>1775005.4451999995</v>
      </c>
    </row>
    <row r="260" spans="1:16">
      <c r="A260" s="12"/>
      <c r="B260" s="12"/>
      <c r="C260" s="12" t="s">
        <v>17</v>
      </c>
      <c r="D260" s="12" t="s">
        <v>18</v>
      </c>
      <c r="E260" s="12" t="s">
        <v>19</v>
      </c>
      <c r="F260" s="13" t="s">
        <v>11</v>
      </c>
      <c r="G260" s="13">
        <v>75.459999999999994</v>
      </c>
      <c r="H260" s="13">
        <v>54.99</v>
      </c>
      <c r="I260" s="14">
        <v>15635.09</v>
      </c>
      <c r="J260" s="14">
        <v>0</v>
      </c>
      <c r="K260" s="14">
        <f t="shared" si="69"/>
        <v>15635.09</v>
      </c>
      <c r="L260" s="13">
        <v>320050.28999999998</v>
      </c>
      <c r="M260" s="13">
        <f t="shared" si="92"/>
        <v>0</v>
      </c>
      <c r="N260" s="13">
        <f t="shared" si="93"/>
        <v>320050.29229999986</v>
      </c>
      <c r="O260" s="13" t="s">
        <v>11</v>
      </c>
      <c r="P260" s="23">
        <f t="shared" si="94"/>
        <v>320050.29229999986</v>
      </c>
    </row>
    <row r="261" spans="1:16" ht="31.5">
      <c r="A261" s="12"/>
      <c r="B261" s="12"/>
      <c r="C261" s="12" t="s">
        <v>17</v>
      </c>
      <c r="D261" s="12" t="s">
        <v>18</v>
      </c>
      <c r="E261" s="12" t="s">
        <v>20</v>
      </c>
      <c r="F261" s="13" t="s">
        <v>11</v>
      </c>
      <c r="G261" s="13">
        <v>44.4</v>
      </c>
      <c r="H261" s="13">
        <v>35.68</v>
      </c>
      <c r="I261" s="14">
        <v>2771</v>
      </c>
      <c r="J261" s="14">
        <v>0</v>
      </c>
      <c r="K261" s="14">
        <f t="shared" si="69"/>
        <v>2771</v>
      </c>
      <c r="L261" s="13">
        <v>24163.119999999999</v>
      </c>
      <c r="M261" s="13">
        <f t="shared" si="92"/>
        <v>0</v>
      </c>
      <c r="N261" s="13">
        <f t="shared" si="93"/>
        <v>24163.119999999995</v>
      </c>
      <c r="O261" s="13" t="s">
        <v>11</v>
      </c>
      <c r="P261" s="23">
        <f t="shared" si="94"/>
        <v>24163.119999999995</v>
      </c>
    </row>
    <row r="262" spans="1:16" ht="31.5">
      <c r="A262" s="12"/>
      <c r="B262" s="12"/>
      <c r="C262" s="12" t="s">
        <v>17</v>
      </c>
      <c r="D262" s="12" t="s">
        <v>18</v>
      </c>
      <c r="E262" s="12" t="s">
        <v>20</v>
      </c>
      <c r="F262" s="13" t="s">
        <v>11</v>
      </c>
      <c r="G262" s="13">
        <v>44.4</v>
      </c>
      <c r="H262" s="13">
        <v>38.21</v>
      </c>
      <c r="I262" s="14">
        <v>0</v>
      </c>
      <c r="J262" s="14">
        <v>0</v>
      </c>
      <c r="K262" s="14">
        <f t="shared" si="69"/>
        <v>0</v>
      </c>
      <c r="L262" s="13">
        <v>0</v>
      </c>
      <c r="M262" s="13">
        <f t="shared" si="92"/>
        <v>0</v>
      </c>
      <c r="N262" s="13">
        <f t="shared" si="93"/>
        <v>0</v>
      </c>
      <c r="O262" s="13" t="s">
        <v>11</v>
      </c>
      <c r="P262" s="23">
        <f t="shared" si="94"/>
        <v>0</v>
      </c>
    </row>
    <row r="263" spans="1:16">
      <c r="A263" s="12"/>
      <c r="B263" s="12"/>
      <c r="C263" s="12" t="s">
        <v>17</v>
      </c>
      <c r="D263" s="12" t="s">
        <v>18</v>
      </c>
      <c r="E263" s="12" t="s">
        <v>21</v>
      </c>
      <c r="F263" s="13" t="s">
        <v>11</v>
      </c>
      <c r="G263" s="13">
        <v>44.4</v>
      </c>
      <c r="H263" s="13">
        <v>35.68</v>
      </c>
      <c r="I263" s="14">
        <v>89615.73</v>
      </c>
      <c r="J263" s="14">
        <v>0</v>
      </c>
      <c r="K263" s="14">
        <f t="shared" si="69"/>
        <v>89615.73</v>
      </c>
      <c r="L263" s="13">
        <v>781449.16</v>
      </c>
      <c r="M263" s="13">
        <f t="shared" si="92"/>
        <v>0</v>
      </c>
      <c r="N263" s="13">
        <f t="shared" si="93"/>
        <v>781449.16559999983</v>
      </c>
      <c r="O263" s="13" t="s">
        <v>11</v>
      </c>
      <c r="P263" s="23">
        <f t="shared" si="94"/>
        <v>781449.16559999983</v>
      </c>
    </row>
    <row r="264" spans="1:16">
      <c r="A264" s="12"/>
      <c r="B264" s="12"/>
      <c r="C264" s="12" t="s">
        <v>17</v>
      </c>
      <c r="D264" s="12" t="s">
        <v>18</v>
      </c>
      <c r="E264" s="12" t="s">
        <v>21</v>
      </c>
      <c r="F264" s="13" t="s">
        <v>11</v>
      </c>
      <c r="G264" s="13">
        <v>44.4</v>
      </c>
      <c r="H264" s="13">
        <v>38.21</v>
      </c>
      <c r="I264" s="14">
        <v>19498.09</v>
      </c>
      <c r="J264" s="14">
        <v>0</v>
      </c>
      <c r="K264" s="14">
        <f t="shared" si="69"/>
        <v>19498.09</v>
      </c>
      <c r="L264" s="13">
        <v>120693.18</v>
      </c>
      <c r="M264" s="13">
        <f t="shared" si="92"/>
        <v>0</v>
      </c>
      <c r="N264" s="13">
        <f t="shared" si="93"/>
        <v>120693.17709999996</v>
      </c>
      <c r="O264" s="13" t="s">
        <v>11</v>
      </c>
      <c r="P264" s="23">
        <f t="shared" si="94"/>
        <v>120693.17709999996</v>
      </c>
    </row>
    <row r="265" spans="1:16" ht="31.5">
      <c r="A265" s="8">
        <v>2912006282</v>
      </c>
      <c r="B265" s="28" t="s">
        <v>180</v>
      </c>
      <c r="C265" s="29"/>
      <c r="D265" s="30"/>
      <c r="E265" s="9" t="s">
        <v>20</v>
      </c>
      <c r="F265" s="10">
        <v>0</v>
      </c>
      <c r="G265" s="10" t="s">
        <v>11</v>
      </c>
      <c r="H265" s="10" t="s">
        <v>11</v>
      </c>
      <c r="I265" s="11">
        <v>0</v>
      </c>
      <c r="J265" s="11">
        <v>0</v>
      </c>
      <c r="K265" s="11">
        <f t="shared" si="69"/>
        <v>0</v>
      </c>
      <c r="L265" s="10">
        <v>0</v>
      </c>
      <c r="M265" s="10">
        <v>0</v>
      </c>
      <c r="N265" s="10">
        <v>0</v>
      </c>
      <c r="O265" s="10">
        <v>0</v>
      </c>
      <c r="P265" s="6">
        <f t="shared" ref="P265:P268" si="95">N265+F265</f>
        <v>0</v>
      </c>
    </row>
    <row r="266" spans="1:16">
      <c r="A266" s="8">
        <v>2912006282</v>
      </c>
      <c r="B266" s="28" t="s">
        <v>180</v>
      </c>
      <c r="C266" s="29"/>
      <c r="D266" s="30"/>
      <c r="E266" s="9" t="s">
        <v>21</v>
      </c>
      <c r="F266" s="10">
        <v>8821.17</v>
      </c>
      <c r="G266" s="10" t="s">
        <v>11</v>
      </c>
      <c r="H266" s="10" t="s">
        <v>11</v>
      </c>
      <c r="I266" s="11">
        <v>5602.1980000000003</v>
      </c>
      <c r="J266" s="11">
        <f>J269+J270</f>
        <v>0</v>
      </c>
      <c r="K266" s="11">
        <f t="shared" si="69"/>
        <v>5602.1980000000003</v>
      </c>
      <c r="L266" s="10">
        <v>40385.379999999997</v>
      </c>
      <c r="M266" s="10">
        <f>M269+M270</f>
        <v>0</v>
      </c>
      <c r="N266" s="10">
        <f>N269+N270</f>
        <v>31564.213240000012</v>
      </c>
      <c r="O266" s="10">
        <v>40385.379999999997</v>
      </c>
      <c r="P266" s="6">
        <f t="shared" si="95"/>
        <v>40385.38324000001</v>
      </c>
    </row>
    <row r="267" spans="1:16">
      <c r="A267" s="8">
        <v>2912006282</v>
      </c>
      <c r="B267" s="28" t="s">
        <v>180</v>
      </c>
      <c r="C267" s="29"/>
      <c r="D267" s="30"/>
      <c r="E267" s="9" t="s">
        <v>19</v>
      </c>
      <c r="F267" s="10">
        <v>0</v>
      </c>
      <c r="G267" s="10" t="s">
        <v>11</v>
      </c>
      <c r="H267" s="10" t="s">
        <v>11</v>
      </c>
      <c r="I267" s="11">
        <v>0</v>
      </c>
      <c r="J267" s="11">
        <v>0</v>
      </c>
      <c r="K267" s="11">
        <f t="shared" si="69"/>
        <v>0</v>
      </c>
      <c r="L267" s="10">
        <v>0</v>
      </c>
      <c r="M267" s="10">
        <v>0</v>
      </c>
      <c r="N267" s="10">
        <v>0</v>
      </c>
      <c r="O267" s="10">
        <v>0</v>
      </c>
      <c r="P267" s="6">
        <f t="shared" si="95"/>
        <v>0</v>
      </c>
    </row>
    <row r="268" spans="1:16">
      <c r="A268" s="8">
        <v>2912006282</v>
      </c>
      <c r="B268" s="28" t="s">
        <v>180</v>
      </c>
      <c r="C268" s="29"/>
      <c r="D268" s="30"/>
      <c r="E268" s="9" t="s">
        <v>2</v>
      </c>
      <c r="F268" s="10">
        <v>8821.17</v>
      </c>
      <c r="G268" s="10" t="s">
        <v>11</v>
      </c>
      <c r="H268" s="10" t="s">
        <v>11</v>
      </c>
      <c r="I268" s="11">
        <v>5602.1980000000003</v>
      </c>
      <c r="J268" s="11">
        <f>J265+J266+J267</f>
        <v>0</v>
      </c>
      <c r="K268" s="11">
        <f t="shared" ref="K268:K331" si="96">I268+J268</f>
        <v>5602.1980000000003</v>
      </c>
      <c r="L268" s="10">
        <v>40385.379999999997</v>
      </c>
      <c r="M268" s="10">
        <f>M265+M266+M267</f>
        <v>0</v>
      </c>
      <c r="N268" s="10">
        <f>N265+N266+N267</f>
        <v>31564.213240000012</v>
      </c>
      <c r="O268" s="10">
        <v>40385.379999999997</v>
      </c>
      <c r="P268" s="6">
        <f t="shared" si="95"/>
        <v>40385.38324000001</v>
      </c>
    </row>
    <row r="269" spans="1:16">
      <c r="A269" s="12"/>
      <c r="B269" s="12"/>
      <c r="C269" s="12" t="s">
        <v>17</v>
      </c>
      <c r="D269" s="12" t="s">
        <v>34</v>
      </c>
      <c r="E269" s="12" t="s">
        <v>21</v>
      </c>
      <c r="F269" s="13" t="s">
        <v>11</v>
      </c>
      <c r="G269" s="13">
        <v>48.63</v>
      </c>
      <c r="H269" s="13">
        <v>42.1</v>
      </c>
      <c r="I269" s="14">
        <v>4200.4830000000002</v>
      </c>
      <c r="J269" s="14">
        <v>0</v>
      </c>
      <c r="K269" s="14">
        <f t="shared" si="96"/>
        <v>4200.4830000000002</v>
      </c>
      <c r="L269" s="13">
        <v>27429.15</v>
      </c>
      <c r="M269" s="13">
        <f>J269*(G269-H269)</f>
        <v>0</v>
      </c>
      <c r="N269" s="13">
        <f t="shared" ref="N269:N270" si="97">K269*(G269-H269)</f>
        <v>27429.153990000006</v>
      </c>
      <c r="O269" s="13" t="s">
        <v>11</v>
      </c>
      <c r="P269" s="23">
        <f t="shared" ref="P269:P270" si="98">N269</f>
        <v>27429.153990000006</v>
      </c>
    </row>
    <row r="270" spans="1:16">
      <c r="A270" s="12"/>
      <c r="B270" s="12"/>
      <c r="C270" s="12" t="s">
        <v>17</v>
      </c>
      <c r="D270" s="12" t="s">
        <v>34</v>
      </c>
      <c r="E270" s="12" t="s">
        <v>21</v>
      </c>
      <c r="F270" s="13" t="s">
        <v>11</v>
      </c>
      <c r="G270" s="13">
        <v>48.63</v>
      </c>
      <c r="H270" s="13">
        <v>45.68</v>
      </c>
      <c r="I270" s="14">
        <v>1401.7149999999999</v>
      </c>
      <c r="J270" s="14">
        <v>0</v>
      </c>
      <c r="K270" s="14">
        <f t="shared" si="96"/>
        <v>1401.7149999999999</v>
      </c>
      <c r="L270" s="13">
        <v>4135.0600000000004</v>
      </c>
      <c r="M270" s="13">
        <f>J270*(G270-H270)</f>
        <v>0</v>
      </c>
      <c r="N270" s="13">
        <f t="shared" si="97"/>
        <v>4135.0592500000039</v>
      </c>
      <c r="O270" s="13" t="s">
        <v>11</v>
      </c>
      <c r="P270" s="23">
        <f t="shared" si="98"/>
        <v>4135.0592500000039</v>
      </c>
    </row>
    <row r="271" spans="1:16" ht="31.5">
      <c r="A271" s="8">
        <v>2912004817</v>
      </c>
      <c r="B271" s="28" t="s">
        <v>181</v>
      </c>
      <c r="C271" s="29"/>
      <c r="D271" s="30"/>
      <c r="E271" s="9" t="s">
        <v>20</v>
      </c>
      <c r="F271" s="10">
        <v>0</v>
      </c>
      <c r="G271" s="10" t="s">
        <v>11</v>
      </c>
      <c r="H271" s="10" t="s">
        <v>11</v>
      </c>
      <c r="I271" s="11">
        <v>439</v>
      </c>
      <c r="J271" s="11">
        <f>J276</f>
        <v>439</v>
      </c>
      <c r="K271" s="11">
        <f t="shared" si="96"/>
        <v>878</v>
      </c>
      <c r="L271" s="10">
        <v>2717.41</v>
      </c>
      <c r="M271" s="10">
        <f>M276</f>
        <v>2717.4099999999989</v>
      </c>
      <c r="N271" s="10">
        <f>N276</f>
        <v>5434.8199999999979</v>
      </c>
      <c r="O271" s="10">
        <v>0</v>
      </c>
      <c r="P271" s="6">
        <f t="shared" ref="P271:P274" si="99">N271+F271</f>
        <v>5434.8199999999979</v>
      </c>
    </row>
    <row r="272" spans="1:16">
      <c r="A272" s="8">
        <v>2912004817</v>
      </c>
      <c r="B272" s="28" t="s">
        <v>181</v>
      </c>
      <c r="C272" s="29"/>
      <c r="D272" s="30"/>
      <c r="E272" s="9" t="s">
        <v>21</v>
      </c>
      <c r="F272" s="10">
        <v>0</v>
      </c>
      <c r="G272" s="10" t="s">
        <v>11</v>
      </c>
      <c r="H272" s="10" t="s">
        <v>11</v>
      </c>
      <c r="I272" s="11">
        <v>23151.06</v>
      </c>
      <c r="J272" s="11">
        <f>J277</f>
        <v>13312.82</v>
      </c>
      <c r="K272" s="11">
        <f t="shared" si="96"/>
        <v>36463.880000000005</v>
      </c>
      <c r="L272" s="10">
        <v>143305.07</v>
      </c>
      <c r="M272" s="10">
        <f>M277</f>
        <v>82406.355799999961</v>
      </c>
      <c r="N272" s="10">
        <f>N277</f>
        <v>225711.41719999994</v>
      </c>
      <c r="O272" s="10">
        <v>60898.71</v>
      </c>
      <c r="P272" s="6">
        <f t="shared" si="99"/>
        <v>225711.41719999994</v>
      </c>
    </row>
    <row r="273" spans="1:16">
      <c r="A273" s="8">
        <v>2912004817</v>
      </c>
      <c r="B273" s="28" t="s">
        <v>181</v>
      </c>
      <c r="C273" s="29"/>
      <c r="D273" s="30"/>
      <c r="E273" s="9" t="s">
        <v>19</v>
      </c>
      <c r="F273" s="10">
        <v>0</v>
      </c>
      <c r="G273" s="10" t="s">
        <v>11</v>
      </c>
      <c r="H273" s="10" t="s">
        <v>11</v>
      </c>
      <c r="I273" s="11">
        <v>20047.34</v>
      </c>
      <c r="J273" s="11">
        <f>J275</f>
        <v>12079.95</v>
      </c>
      <c r="K273" s="11">
        <f t="shared" si="96"/>
        <v>32127.29</v>
      </c>
      <c r="L273" s="10">
        <v>410369.05</v>
      </c>
      <c r="M273" s="10">
        <f>M275</f>
        <v>247276.57649999991</v>
      </c>
      <c r="N273" s="10">
        <f>N275</f>
        <v>657645.62629999977</v>
      </c>
      <c r="O273" s="10">
        <v>163092.47</v>
      </c>
      <c r="P273" s="6">
        <f t="shared" si="99"/>
        <v>657645.62629999977</v>
      </c>
    </row>
    <row r="274" spans="1:16">
      <c r="A274" s="8">
        <v>2912004817</v>
      </c>
      <c r="B274" s="28" t="s">
        <v>181</v>
      </c>
      <c r="C274" s="29"/>
      <c r="D274" s="30"/>
      <c r="E274" s="9" t="s">
        <v>2</v>
      </c>
      <c r="F274" s="10">
        <v>0</v>
      </c>
      <c r="G274" s="10" t="s">
        <v>11</v>
      </c>
      <c r="H274" s="10" t="s">
        <v>11</v>
      </c>
      <c r="I274" s="11">
        <v>43637.4</v>
      </c>
      <c r="J274" s="11">
        <f>J271+J272+J273</f>
        <v>25831.77</v>
      </c>
      <c r="K274" s="11">
        <f t="shared" si="96"/>
        <v>69469.17</v>
      </c>
      <c r="L274" s="10">
        <v>556391.53</v>
      </c>
      <c r="M274" s="10">
        <f>M271+M272+M273</f>
        <v>332400.3422999999</v>
      </c>
      <c r="N274" s="10">
        <f>N271+N272+N273</f>
        <v>888791.86349999974</v>
      </c>
      <c r="O274" s="10">
        <v>223991.18</v>
      </c>
      <c r="P274" s="6">
        <f t="shared" si="99"/>
        <v>888791.86349999974</v>
      </c>
    </row>
    <row r="275" spans="1:16">
      <c r="A275" s="12"/>
      <c r="B275" s="12"/>
      <c r="C275" s="12" t="s">
        <v>17</v>
      </c>
      <c r="D275" s="12" t="s">
        <v>18</v>
      </c>
      <c r="E275" s="12" t="s">
        <v>19</v>
      </c>
      <c r="F275" s="13" t="s">
        <v>11</v>
      </c>
      <c r="G275" s="13">
        <v>75.459999999999994</v>
      </c>
      <c r="H275" s="13">
        <v>54.99</v>
      </c>
      <c r="I275" s="14">
        <v>20047.34</v>
      </c>
      <c r="J275" s="14">
        <v>12079.95</v>
      </c>
      <c r="K275" s="14">
        <f t="shared" si="96"/>
        <v>32127.29</v>
      </c>
      <c r="L275" s="13">
        <v>410369.05</v>
      </c>
      <c r="M275" s="13">
        <f t="shared" ref="M275:M334" si="100">J275*(G275-H275)</f>
        <v>247276.57649999991</v>
      </c>
      <c r="N275" s="13">
        <f t="shared" ref="N275:N277" si="101">K275*(G275-H275)</f>
        <v>657645.62629999977</v>
      </c>
      <c r="O275" s="13" t="s">
        <v>11</v>
      </c>
      <c r="P275" s="23">
        <f t="shared" ref="P275:P277" si="102">N275</f>
        <v>657645.62629999977</v>
      </c>
    </row>
    <row r="276" spans="1:16" ht="31.5">
      <c r="A276" s="12"/>
      <c r="B276" s="12"/>
      <c r="C276" s="12" t="s">
        <v>17</v>
      </c>
      <c r="D276" s="12" t="s">
        <v>18</v>
      </c>
      <c r="E276" s="12" t="s">
        <v>20</v>
      </c>
      <c r="F276" s="13" t="s">
        <v>11</v>
      </c>
      <c r="G276" s="13">
        <v>44.4</v>
      </c>
      <c r="H276" s="13">
        <v>38.21</v>
      </c>
      <c r="I276" s="14">
        <v>439</v>
      </c>
      <c r="J276" s="14">
        <v>439</v>
      </c>
      <c r="K276" s="14">
        <f t="shared" si="96"/>
        <v>878</v>
      </c>
      <c r="L276" s="13">
        <v>2717.41</v>
      </c>
      <c r="M276" s="13">
        <f t="shared" si="100"/>
        <v>2717.4099999999989</v>
      </c>
      <c r="N276" s="13">
        <f t="shared" si="101"/>
        <v>5434.8199999999979</v>
      </c>
      <c r="O276" s="13" t="s">
        <v>11</v>
      </c>
      <c r="P276" s="23">
        <f t="shared" si="102"/>
        <v>5434.8199999999979</v>
      </c>
    </row>
    <row r="277" spans="1:16">
      <c r="A277" s="12"/>
      <c r="B277" s="12"/>
      <c r="C277" s="12" t="s">
        <v>17</v>
      </c>
      <c r="D277" s="12" t="s">
        <v>18</v>
      </c>
      <c r="E277" s="12" t="s">
        <v>21</v>
      </c>
      <c r="F277" s="13" t="s">
        <v>11</v>
      </c>
      <c r="G277" s="13">
        <v>44.4</v>
      </c>
      <c r="H277" s="13">
        <v>38.21</v>
      </c>
      <c r="I277" s="14">
        <v>23151.06</v>
      </c>
      <c r="J277" s="14">
        <v>13312.82</v>
      </c>
      <c r="K277" s="14">
        <f t="shared" si="96"/>
        <v>36463.880000000005</v>
      </c>
      <c r="L277" s="13">
        <v>143305.07</v>
      </c>
      <c r="M277" s="13">
        <f t="shared" si="100"/>
        <v>82406.355799999961</v>
      </c>
      <c r="N277" s="13">
        <f t="shared" si="101"/>
        <v>225711.41719999994</v>
      </c>
      <c r="O277" s="13" t="s">
        <v>11</v>
      </c>
      <c r="P277" s="23">
        <f t="shared" si="102"/>
        <v>225711.41719999994</v>
      </c>
    </row>
    <row r="278" spans="1:16" ht="31.5">
      <c r="A278" s="8">
        <v>2922006980</v>
      </c>
      <c r="B278" s="28" t="s">
        <v>182</v>
      </c>
      <c r="C278" s="29"/>
      <c r="D278" s="30"/>
      <c r="E278" s="9" t="s">
        <v>20</v>
      </c>
      <c r="F278" s="10">
        <v>0</v>
      </c>
      <c r="G278" s="10" t="s">
        <v>11</v>
      </c>
      <c r="H278" s="10" t="s">
        <v>11</v>
      </c>
      <c r="I278" s="11">
        <v>0</v>
      </c>
      <c r="J278" s="11">
        <v>0</v>
      </c>
      <c r="K278" s="11">
        <f t="shared" si="96"/>
        <v>0</v>
      </c>
      <c r="L278" s="10">
        <v>0</v>
      </c>
      <c r="M278" s="10">
        <v>0</v>
      </c>
      <c r="N278" s="10">
        <v>0</v>
      </c>
      <c r="O278" s="10">
        <v>0</v>
      </c>
      <c r="P278" s="6">
        <f t="shared" ref="P278:P281" si="103">N278+F278</f>
        <v>0</v>
      </c>
    </row>
    <row r="279" spans="1:16">
      <c r="A279" s="8">
        <v>2922006980</v>
      </c>
      <c r="B279" s="28" t="s">
        <v>182</v>
      </c>
      <c r="C279" s="29"/>
      <c r="D279" s="30"/>
      <c r="E279" s="9" t="s">
        <v>21</v>
      </c>
      <c r="F279" s="10">
        <v>15905.5</v>
      </c>
      <c r="G279" s="10" t="s">
        <v>11</v>
      </c>
      <c r="H279" s="10" t="s">
        <v>11</v>
      </c>
      <c r="I279" s="11">
        <v>9948.06</v>
      </c>
      <c r="J279" s="11">
        <f>J282+J283</f>
        <v>994.74</v>
      </c>
      <c r="K279" s="11">
        <f t="shared" si="96"/>
        <v>10942.8</v>
      </c>
      <c r="L279" s="10">
        <v>183010.1</v>
      </c>
      <c r="M279" s="10">
        <f>M282+M283</f>
        <v>17308.475999999999</v>
      </c>
      <c r="N279" s="10">
        <f>N282+N283</f>
        <v>184413.07679999998</v>
      </c>
      <c r="O279" s="10">
        <v>166001.25</v>
      </c>
      <c r="P279" s="6">
        <f t="shared" si="103"/>
        <v>200318.57679999998</v>
      </c>
    </row>
    <row r="280" spans="1:16">
      <c r="A280" s="8">
        <v>2922006980</v>
      </c>
      <c r="B280" s="28" t="s">
        <v>182</v>
      </c>
      <c r="C280" s="29"/>
      <c r="D280" s="30"/>
      <c r="E280" s="9" t="s">
        <v>19</v>
      </c>
      <c r="F280" s="10">
        <v>0</v>
      </c>
      <c r="G280" s="10" t="s">
        <v>11</v>
      </c>
      <c r="H280" s="10" t="s">
        <v>11</v>
      </c>
      <c r="I280" s="11">
        <v>0</v>
      </c>
      <c r="J280" s="11">
        <v>0</v>
      </c>
      <c r="K280" s="11">
        <f t="shared" si="96"/>
        <v>0</v>
      </c>
      <c r="L280" s="10">
        <v>0</v>
      </c>
      <c r="M280" s="10">
        <v>0</v>
      </c>
      <c r="N280" s="10">
        <v>0</v>
      </c>
      <c r="O280" s="10">
        <v>0</v>
      </c>
      <c r="P280" s="6">
        <f t="shared" si="103"/>
        <v>0</v>
      </c>
    </row>
    <row r="281" spans="1:16">
      <c r="A281" s="8">
        <v>2922006980</v>
      </c>
      <c r="B281" s="28" t="s">
        <v>182</v>
      </c>
      <c r="C281" s="29"/>
      <c r="D281" s="30"/>
      <c r="E281" s="9" t="s">
        <v>2</v>
      </c>
      <c r="F281" s="10">
        <v>15905.5</v>
      </c>
      <c r="G281" s="10" t="s">
        <v>11</v>
      </c>
      <c r="H281" s="10" t="s">
        <v>11</v>
      </c>
      <c r="I281" s="11">
        <v>9948.06</v>
      </c>
      <c r="J281" s="11">
        <f>J278+J279+J280</f>
        <v>994.74</v>
      </c>
      <c r="K281" s="11">
        <f t="shared" si="96"/>
        <v>10942.8</v>
      </c>
      <c r="L281" s="10">
        <v>183010.1</v>
      </c>
      <c r="M281" s="10">
        <f>M278+M279+M280</f>
        <v>17308.475999999999</v>
      </c>
      <c r="N281" s="10">
        <f>N278+N279+N280</f>
        <v>184413.07679999998</v>
      </c>
      <c r="O281" s="10">
        <v>166001.25</v>
      </c>
      <c r="P281" s="6">
        <f t="shared" si="103"/>
        <v>200318.57679999998</v>
      </c>
    </row>
    <row r="282" spans="1:16">
      <c r="A282" s="12"/>
      <c r="B282" s="12"/>
      <c r="C282" s="12" t="s">
        <v>69</v>
      </c>
      <c r="D282" s="12" t="s">
        <v>70</v>
      </c>
      <c r="E282" s="12" t="s">
        <v>21</v>
      </c>
      <c r="F282" s="13" t="s">
        <v>11</v>
      </c>
      <c r="G282" s="13">
        <v>41.44</v>
      </c>
      <c r="H282" s="13">
        <v>25.05</v>
      </c>
      <c r="I282" s="14">
        <v>5932.32</v>
      </c>
      <c r="J282" s="14">
        <v>0</v>
      </c>
      <c r="K282" s="14">
        <f t="shared" si="96"/>
        <v>5932.32</v>
      </c>
      <c r="L282" s="13">
        <v>97230.720000000001</v>
      </c>
      <c r="M282" s="13">
        <f t="shared" si="100"/>
        <v>0</v>
      </c>
      <c r="N282" s="13">
        <f t="shared" ref="N282:N283" si="104">K282*(G282-H282)</f>
        <v>97230.724799999982</v>
      </c>
      <c r="O282" s="13" t="s">
        <v>11</v>
      </c>
      <c r="P282" s="23">
        <f t="shared" ref="P282:P283" si="105">N282</f>
        <v>97230.724799999982</v>
      </c>
    </row>
    <row r="283" spans="1:16">
      <c r="A283" s="12"/>
      <c r="B283" s="12"/>
      <c r="C283" s="12" t="s">
        <v>69</v>
      </c>
      <c r="D283" s="12" t="s">
        <v>70</v>
      </c>
      <c r="E283" s="12" t="s">
        <v>21</v>
      </c>
      <c r="F283" s="13" t="s">
        <v>11</v>
      </c>
      <c r="G283" s="13">
        <v>44.23</v>
      </c>
      <c r="H283" s="13">
        <v>26.83</v>
      </c>
      <c r="I283" s="14">
        <v>4015.74</v>
      </c>
      <c r="J283" s="14">
        <v>994.74</v>
      </c>
      <c r="K283" s="14">
        <f t="shared" si="96"/>
        <v>5010.4799999999996</v>
      </c>
      <c r="L283" s="13">
        <v>69873.88</v>
      </c>
      <c r="M283" s="13">
        <f t="shared" si="100"/>
        <v>17308.475999999999</v>
      </c>
      <c r="N283" s="13">
        <f t="shared" si="104"/>
        <v>87182.351999999984</v>
      </c>
      <c r="O283" s="13" t="s">
        <v>11</v>
      </c>
      <c r="P283" s="23">
        <f t="shared" si="105"/>
        <v>87182.351999999984</v>
      </c>
    </row>
    <row r="284" spans="1:16" ht="31.5">
      <c r="A284" s="8">
        <v>2920015308</v>
      </c>
      <c r="B284" s="28" t="s">
        <v>183</v>
      </c>
      <c r="C284" s="29"/>
      <c r="D284" s="30"/>
      <c r="E284" s="9" t="s">
        <v>20</v>
      </c>
      <c r="F284" s="10">
        <v>0</v>
      </c>
      <c r="G284" s="10" t="s">
        <v>11</v>
      </c>
      <c r="H284" s="10" t="s">
        <v>11</v>
      </c>
      <c r="I284" s="11">
        <v>0</v>
      </c>
      <c r="J284" s="11">
        <v>0</v>
      </c>
      <c r="K284" s="11">
        <f t="shared" si="96"/>
        <v>0</v>
      </c>
      <c r="L284" s="10">
        <v>0</v>
      </c>
      <c r="M284" s="10">
        <v>0</v>
      </c>
      <c r="N284" s="10">
        <v>0</v>
      </c>
      <c r="O284" s="10">
        <v>0</v>
      </c>
      <c r="P284" s="6">
        <f t="shared" ref="P284:P287" si="106">N284+F284</f>
        <v>0</v>
      </c>
    </row>
    <row r="285" spans="1:16">
      <c r="A285" s="8">
        <v>2920015308</v>
      </c>
      <c r="B285" s="28" t="s">
        <v>183</v>
      </c>
      <c r="C285" s="29"/>
      <c r="D285" s="30"/>
      <c r="E285" s="9" t="s">
        <v>21</v>
      </c>
      <c r="F285" s="10">
        <v>594907.22</v>
      </c>
      <c r="G285" s="10" t="s">
        <v>11</v>
      </c>
      <c r="H285" s="10" t="s">
        <v>11</v>
      </c>
      <c r="I285" s="11">
        <v>264342.522</v>
      </c>
      <c r="J285" s="11">
        <f>J290+J291</f>
        <v>28520.359</v>
      </c>
      <c r="K285" s="11">
        <f t="shared" si="96"/>
        <v>292862.88099999999</v>
      </c>
      <c r="L285" s="10">
        <v>6180322.0899999999</v>
      </c>
      <c r="M285" s="10">
        <f>M290+M291</f>
        <v>592367.85642999993</v>
      </c>
      <c r="N285" s="10">
        <f>N290+N291</f>
        <v>6177782.7274900004</v>
      </c>
      <c r="O285" s="10">
        <v>5587954.2300000004</v>
      </c>
      <c r="P285" s="6">
        <f t="shared" si="106"/>
        <v>6772689.9474900002</v>
      </c>
    </row>
    <row r="286" spans="1:16">
      <c r="A286" s="8">
        <v>2920015308</v>
      </c>
      <c r="B286" s="28" t="s">
        <v>183</v>
      </c>
      <c r="C286" s="29"/>
      <c r="D286" s="30"/>
      <c r="E286" s="9" t="s">
        <v>19</v>
      </c>
      <c r="F286" s="10">
        <v>511237.08</v>
      </c>
      <c r="G286" s="10" t="s">
        <v>11</v>
      </c>
      <c r="H286" s="10" t="s">
        <v>11</v>
      </c>
      <c r="I286" s="11">
        <v>175264.30300000001</v>
      </c>
      <c r="J286" s="11">
        <f>J288+J289</f>
        <v>17076.577000000001</v>
      </c>
      <c r="K286" s="11">
        <f t="shared" si="96"/>
        <v>192340.88</v>
      </c>
      <c r="L286" s="10">
        <v>5090753.92</v>
      </c>
      <c r="M286" s="10">
        <f>M288+M289</f>
        <v>426572.89345999999</v>
      </c>
      <c r="N286" s="10">
        <f>N288+N289</f>
        <v>5006089.7439999999</v>
      </c>
      <c r="O286" s="10">
        <v>4664181.03</v>
      </c>
      <c r="P286" s="6">
        <f t="shared" si="106"/>
        <v>5517326.824</v>
      </c>
    </row>
    <row r="287" spans="1:16">
      <c r="A287" s="8">
        <v>2920015308</v>
      </c>
      <c r="B287" s="28" t="s">
        <v>183</v>
      </c>
      <c r="C287" s="29"/>
      <c r="D287" s="30"/>
      <c r="E287" s="9" t="s">
        <v>2</v>
      </c>
      <c r="F287" s="10">
        <v>1106144.3</v>
      </c>
      <c r="G287" s="10" t="s">
        <v>11</v>
      </c>
      <c r="H287" s="10" t="s">
        <v>11</v>
      </c>
      <c r="I287" s="11">
        <v>439606.82500000001</v>
      </c>
      <c r="J287" s="11">
        <f>J284+J285+J286</f>
        <v>45596.936000000002</v>
      </c>
      <c r="K287" s="11">
        <f t="shared" si="96"/>
        <v>485203.761</v>
      </c>
      <c r="L287" s="10">
        <v>11271076.01</v>
      </c>
      <c r="M287" s="10">
        <f>M284+M285+M286</f>
        <v>1018940.7498899999</v>
      </c>
      <c r="N287" s="10">
        <f>N284+N285+N286</f>
        <v>11183872.471489999</v>
      </c>
      <c r="O287" s="10">
        <v>10252135.26</v>
      </c>
      <c r="P287" s="6">
        <f t="shared" si="106"/>
        <v>12290016.77149</v>
      </c>
    </row>
    <row r="288" spans="1:16">
      <c r="A288" s="12"/>
      <c r="B288" s="12"/>
      <c r="C288" s="12" t="s">
        <v>71</v>
      </c>
      <c r="D288" s="12" t="s">
        <v>72</v>
      </c>
      <c r="E288" s="12" t="s">
        <v>19</v>
      </c>
      <c r="F288" s="13" t="s">
        <v>11</v>
      </c>
      <c r="G288" s="13">
        <v>53.58</v>
      </c>
      <c r="H288" s="13">
        <v>26.7</v>
      </c>
      <c r="I288" s="14">
        <v>106007.664</v>
      </c>
      <c r="J288" s="14">
        <v>0</v>
      </c>
      <c r="K288" s="14">
        <f t="shared" si="96"/>
        <v>106007.664</v>
      </c>
      <c r="L288" s="13">
        <v>2849486</v>
      </c>
      <c r="M288" s="13">
        <f t="shared" si="100"/>
        <v>0</v>
      </c>
      <c r="N288" s="13">
        <f t="shared" ref="N288:N291" si="107">K288*(G288-H288)</f>
        <v>2849486.00832</v>
      </c>
      <c r="O288" s="13" t="s">
        <v>11</v>
      </c>
      <c r="P288" s="23">
        <f t="shared" ref="P288:P291" si="108">N288</f>
        <v>2849486.00832</v>
      </c>
    </row>
    <row r="289" spans="1:16">
      <c r="A289" s="12"/>
      <c r="B289" s="12"/>
      <c r="C289" s="12" t="s">
        <v>71</v>
      </c>
      <c r="D289" s="12" t="s">
        <v>72</v>
      </c>
      <c r="E289" s="12" t="s">
        <v>19</v>
      </c>
      <c r="F289" s="13" t="s">
        <v>11</v>
      </c>
      <c r="G289" s="13">
        <v>53.58</v>
      </c>
      <c r="H289" s="13">
        <v>28.6</v>
      </c>
      <c r="I289" s="14">
        <v>69256.638999999996</v>
      </c>
      <c r="J289" s="14">
        <v>17076.577000000001</v>
      </c>
      <c r="K289" s="14">
        <f t="shared" si="96"/>
        <v>86333.216</v>
      </c>
      <c r="L289" s="13">
        <v>1730030.84</v>
      </c>
      <c r="M289" s="13">
        <f t="shared" si="100"/>
        <v>426572.89345999999</v>
      </c>
      <c r="N289" s="13">
        <f t="shared" si="107"/>
        <v>2156603.7356799999</v>
      </c>
      <c r="O289" s="13" t="s">
        <v>11</v>
      </c>
      <c r="P289" s="23">
        <f t="shared" si="108"/>
        <v>2156603.7356799999</v>
      </c>
    </row>
    <row r="290" spans="1:16">
      <c r="A290" s="12"/>
      <c r="B290" s="12"/>
      <c r="C290" s="12" t="s">
        <v>71</v>
      </c>
      <c r="D290" s="12" t="s">
        <v>72</v>
      </c>
      <c r="E290" s="12" t="s">
        <v>21</v>
      </c>
      <c r="F290" s="13" t="s">
        <v>11</v>
      </c>
      <c r="G290" s="13">
        <v>58.12</v>
      </c>
      <c r="H290" s="13">
        <v>36.729999999999997</v>
      </c>
      <c r="I290" s="14">
        <v>153259.17600000001</v>
      </c>
      <c r="J290" s="14">
        <v>0</v>
      </c>
      <c r="K290" s="14">
        <f t="shared" si="96"/>
        <v>153259.17600000001</v>
      </c>
      <c r="L290" s="13">
        <v>3278213.77</v>
      </c>
      <c r="M290" s="13">
        <f t="shared" si="100"/>
        <v>0</v>
      </c>
      <c r="N290" s="13">
        <f t="shared" si="107"/>
        <v>3278213.7746400004</v>
      </c>
      <c r="O290" s="13" t="s">
        <v>11</v>
      </c>
      <c r="P290" s="23">
        <f t="shared" si="108"/>
        <v>3278213.7746400004</v>
      </c>
    </row>
    <row r="291" spans="1:16">
      <c r="A291" s="12"/>
      <c r="B291" s="12"/>
      <c r="C291" s="12" t="s">
        <v>71</v>
      </c>
      <c r="D291" s="12" t="s">
        <v>72</v>
      </c>
      <c r="E291" s="12" t="s">
        <v>21</v>
      </c>
      <c r="F291" s="13" t="s">
        <v>11</v>
      </c>
      <c r="G291" s="13">
        <v>60.11</v>
      </c>
      <c r="H291" s="13">
        <v>39.340000000000003</v>
      </c>
      <c r="I291" s="14">
        <v>111083.34600000001</v>
      </c>
      <c r="J291" s="14">
        <v>28520.359</v>
      </c>
      <c r="K291" s="14">
        <f t="shared" si="96"/>
        <v>139603.70500000002</v>
      </c>
      <c r="L291" s="13">
        <v>2307201.1</v>
      </c>
      <c r="M291" s="13">
        <f t="shared" si="100"/>
        <v>592367.85642999993</v>
      </c>
      <c r="N291" s="13">
        <f t="shared" si="107"/>
        <v>2899568.95285</v>
      </c>
      <c r="O291" s="13" t="s">
        <v>11</v>
      </c>
      <c r="P291" s="23">
        <f t="shared" si="108"/>
        <v>2899568.95285</v>
      </c>
    </row>
    <row r="292" spans="1:16" ht="31.5">
      <c r="A292" s="8">
        <v>2919007479</v>
      </c>
      <c r="B292" s="28" t="s">
        <v>184</v>
      </c>
      <c r="C292" s="29"/>
      <c r="D292" s="30"/>
      <c r="E292" s="9" t="s">
        <v>20</v>
      </c>
      <c r="F292" s="10">
        <v>0</v>
      </c>
      <c r="G292" s="10" t="s">
        <v>11</v>
      </c>
      <c r="H292" s="10" t="s">
        <v>11</v>
      </c>
      <c r="I292" s="11">
        <v>0</v>
      </c>
      <c r="J292" s="11">
        <v>0</v>
      </c>
      <c r="K292" s="11">
        <f t="shared" si="96"/>
        <v>0</v>
      </c>
      <c r="L292" s="10">
        <v>0</v>
      </c>
      <c r="M292" s="10">
        <v>0</v>
      </c>
      <c r="N292" s="10">
        <v>0</v>
      </c>
      <c r="O292" s="10">
        <v>0</v>
      </c>
      <c r="P292" s="6">
        <f t="shared" ref="P292:P295" si="109">N292+F292</f>
        <v>0</v>
      </c>
    </row>
    <row r="293" spans="1:16">
      <c r="A293" s="8">
        <v>2919007479</v>
      </c>
      <c r="B293" s="28" t="s">
        <v>184</v>
      </c>
      <c r="C293" s="29"/>
      <c r="D293" s="30"/>
      <c r="E293" s="9" t="s">
        <v>21</v>
      </c>
      <c r="F293" s="10">
        <v>0</v>
      </c>
      <c r="G293" s="10" t="s">
        <v>11</v>
      </c>
      <c r="H293" s="10" t="s">
        <v>11</v>
      </c>
      <c r="I293" s="11">
        <v>0</v>
      </c>
      <c r="J293" s="11">
        <v>0</v>
      </c>
      <c r="K293" s="11">
        <f t="shared" si="96"/>
        <v>0</v>
      </c>
      <c r="L293" s="10">
        <v>0</v>
      </c>
      <c r="M293" s="10">
        <v>0</v>
      </c>
      <c r="N293" s="10">
        <v>0</v>
      </c>
      <c r="O293" s="10">
        <v>0</v>
      </c>
      <c r="P293" s="6">
        <f t="shared" si="109"/>
        <v>0</v>
      </c>
    </row>
    <row r="294" spans="1:16">
      <c r="A294" s="8">
        <v>2919007479</v>
      </c>
      <c r="B294" s="28" t="s">
        <v>184</v>
      </c>
      <c r="C294" s="29"/>
      <c r="D294" s="30"/>
      <c r="E294" s="9" t="s">
        <v>19</v>
      </c>
      <c r="F294" s="10">
        <v>77250</v>
      </c>
      <c r="G294" s="10" t="s">
        <v>11</v>
      </c>
      <c r="H294" s="10" t="s">
        <v>11</v>
      </c>
      <c r="I294" s="11">
        <v>18329</v>
      </c>
      <c r="J294" s="11">
        <f>J296+J297</f>
        <v>1680</v>
      </c>
      <c r="K294" s="11">
        <f t="shared" si="96"/>
        <v>20009</v>
      </c>
      <c r="L294" s="10">
        <v>789501.9</v>
      </c>
      <c r="M294" s="10">
        <f>M296+M297</f>
        <v>66276</v>
      </c>
      <c r="N294" s="10">
        <f>N296+N297</f>
        <v>778527.9</v>
      </c>
      <c r="O294" s="10">
        <v>723225.9</v>
      </c>
      <c r="P294" s="6">
        <f t="shared" si="109"/>
        <v>855777.9</v>
      </c>
    </row>
    <row r="295" spans="1:16">
      <c r="A295" s="8">
        <v>2919007479</v>
      </c>
      <c r="B295" s="28" t="s">
        <v>184</v>
      </c>
      <c r="C295" s="29"/>
      <c r="D295" s="30"/>
      <c r="E295" s="9" t="s">
        <v>2</v>
      </c>
      <c r="F295" s="10">
        <v>77250</v>
      </c>
      <c r="G295" s="10" t="s">
        <v>11</v>
      </c>
      <c r="H295" s="10" t="s">
        <v>11</v>
      </c>
      <c r="I295" s="11">
        <v>18329</v>
      </c>
      <c r="J295" s="11">
        <f>J292+J293+J294</f>
        <v>1680</v>
      </c>
      <c r="K295" s="11">
        <f t="shared" si="96"/>
        <v>20009</v>
      </c>
      <c r="L295" s="10">
        <v>789501.9</v>
      </c>
      <c r="M295" s="10">
        <f>M292+M293+M294</f>
        <v>66276</v>
      </c>
      <c r="N295" s="10">
        <f>N292+N293+N294</f>
        <v>778527.9</v>
      </c>
      <c r="O295" s="10">
        <v>723225.9</v>
      </c>
      <c r="P295" s="6">
        <f t="shared" si="109"/>
        <v>855777.9</v>
      </c>
    </row>
    <row r="296" spans="1:16">
      <c r="A296" s="12"/>
      <c r="B296" s="12"/>
      <c r="C296" s="12" t="s">
        <v>73</v>
      </c>
      <c r="D296" s="12" t="s">
        <v>74</v>
      </c>
      <c r="E296" s="12" t="s">
        <v>19</v>
      </c>
      <c r="F296" s="13" t="s">
        <v>11</v>
      </c>
      <c r="G296" s="13">
        <v>103.44</v>
      </c>
      <c r="H296" s="13">
        <v>64.94</v>
      </c>
      <c r="I296" s="14">
        <v>11397</v>
      </c>
      <c r="J296" s="14">
        <v>0</v>
      </c>
      <c r="K296" s="14">
        <f t="shared" si="96"/>
        <v>11397</v>
      </c>
      <c r="L296" s="13">
        <v>438784.5</v>
      </c>
      <c r="M296" s="13">
        <f t="shared" si="100"/>
        <v>0</v>
      </c>
      <c r="N296" s="13">
        <f t="shared" ref="N296:N297" si="110">K296*(G296-H296)</f>
        <v>438784.5</v>
      </c>
      <c r="O296" s="13" t="s">
        <v>11</v>
      </c>
      <c r="P296" s="23">
        <f t="shared" ref="P296:P297" si="111">N296</f>
        <v>438784.5</v>
      </c>
    </row>
    <row r="297" spans="1:16">
      <c r="A297" s="12"/>
      <c r="B297" s="12"/>
      <c r="C297" s="12" t="s">
        <v>73</v>
      </c>
      <c r="D297" s="12" t="s">
        <v>74</v>
      </c>
      <c r="E297" s="12" t="s">
        <v>19</v>
      </c>
      <c r="F297" s="13" t="s">
        <v>11</v>
      </c>
      <c r="G297" s="13">
        <v>109</v>
      </c>
      <c r="H297" s="13">
        <v>69.55</v>
      </c>
      <c r="I297" s="14">
        <v>6932</v>
      </c>
      <c r="J297" s="14">
        <v>1680</v>
      </c>
      <c r="K297" s="14">
        <f t="shared" si="96"/>
        <v>8612</v>
      </c>
      <c r="L297" s="13">
        <v>273467.40000000002</v>
      </c>
      <c r="M297" s="13">
        <f t="shared" si="100"/>
        <v>66276</v>
      </c>
      <c r="N297" s="13">
        <f t="shared" si="110"/>
        <v>339743.4</v>
      </c>
      <c r="O297" s="13" t="s">
        <v>11</v>
      </c>
      <c r="P297" s="23">
        <f t="shared" si="111"/>
        <v>339743.4</v>
      </c>
    </row>
    <row r="298" spans="1:16" ht="31.5">
      <c r="A298" s="8">
        <v>2923007288</v>
      </c>
      <c r="B298" s="28" t="s">
        <v>185</v>
      </c>
      <c r="C298" s="29"/>
      <c r="D298" s="30"/>
      <c r="E298" s="9" t="s">
        <v>20</v>
      </c>
      <c r="F298" s="10">
        <v>0</v>
      </c>
      <c r="G298" s="10" t="s">
        <v>11</v>
      </c>
      <c r="H298" s="10" t="s">
        <v>11</v>
      </c>
      <c r="I298" s="11">
        <v>0</v>
      </c>
      <c r="J298" s="11">
        <v>0</v>
      </c>
      <c r="K298" s="11">
        <f t="shared" si="96"/>
        <v>0</v>
      </c>
      <c r="L298" s="10">
        <v>0</v>
      </c>
      <c r="M298" s="10">
        <v>0</v>
      </c>
      <c r="N298" s="10">
        <v>0</v>
      </c>
      <c r="O298" s="10">
        <v>0</v>
      </c>
      <c r="P298" s="6">
        <f t="shared" ref="P298:P301" si="112">N298+F298</f>
        <v>0</v>
      </c>
    </row>
    <row r="299" spans="1:16">
      <c r="A299" s="8">
        <v>2923007288</v>
      </c>
      <c r="B299" s="28" t="s">
        <v>185</v>
      </c>
      <c r="C299" s="29"/>
      <c r="D299" s="30"/>
      <c r="E299" s="9" t="s">
        <v>21</v>
      </c>
      <c r="F299" s="10">
        <v>122456.61</v>
      </c>
      <c r="G299" s="10" t="s">
        <v>11</v>
      </c>
      <c r="H299" s="10" t="s">
        <v>11</v>
      </c>
      <c r="I299" s="11">
        <v>135839.946</v>
      </c>
      <c r="J299" s="11">
        <f>J304+J305+J306+J307+J308+J311+J312+J315+J316</f>
        <v>14495.495999999999</v>
      </c>
      <c r="K299" s="11">
        <f t="shared" si="96"/>
        <v>150335.44199999998</v>
      </c>
      <c r="L299" s="10">
        <v>1718518.83</v>
      </c>
      <c r="M299" s="10">
        <f>M304+M305+M306+M307+M308+M311+M312+M315+M316</f>
        <v>180811.61385000002</v>
      </c>
      <c r="N299" s="10">
        <f>N304+N305+N306+N307+N308+N311+N312+N315+N316</f>
        <v>1776873.8352199998</v>
      </c>
      <c r="O299" s="10">
        <v>1537707.22</v>
      </c>
      <c r="P299" s="6">
        <f t="shared" si="112"/>
        <v>1899330.4452199999</v>
      </c>
    </row>
    <row r="300" spans="1:16">
      <c r="A300" s="8">
        <v>2923007288</v>
      </c>
      <c r="B300" s="28" t="s">
        <v>185</v>
      </c>
      <c r="C300" s="29"/>
      <c r="D300" s="30"/>
      <c r="E300" s="9" t="s">
        <v>19</v>
      </c>
      <c r="F300" s="10">
        <v>87273.64</v>
      </c>
      <c r="G300" s="10" t="s">
        <v>11</v>
      </c>
      <c r="H300" s="10" t="s">
        <v>11</v>
      </c>
      <c r="I300" s="11">
        <v>95730.68</v>
      </c>
      <c r="J300" s="11">
        <f>J302+J303+J309+J310+J313+J314</f>
        <v>9395.884</v>
      </c>
      <c r="K300" s="11">
        <f t="shared" si="96"/>
        <v>105126.564</v>
      </c>
      <c r="L300" s="10">
        <v>1375884.27</v>
      </c>
      <c r="M300" s="10">
        <f>M302+M303+M309+M310+M313+M314</f>
        <v>126431.53904</v>
      </c>
      <c r="N300" s="10">
        <f>N302+N303+N309+N310+N313+N314</f>
        <v>1415042.1367400002</v>
      </c>
      <c r="O300" s="10">
        <v>1249452.72</v>
      </c>
      <c r="P300" s="6">
        <f t="shared" si="112"/>
        <v>1502315.7767400001</v>
      </c>
    </row>
    <row r="301" spans="1:16">
      <c r="A301" s="8">
        <v>2923007288</v>
      </c>
      <c r="B301" s="28" t="s">
        <v>185</v>
      </c>
      <c r="C301" s="29"/>
      <c r="D301" s="30"/>
      <c r="E301" s="9" t="s">
        <v>2</v>
      </c>
      <c r="F301" s="10">
        <v>209730.25</v>
      </c>
      <c r="G301" s="10" t="s">
        <v>11</v>
      </c>
      <c r="H301" s="10" t="s">
        <v>11</v>
      </c>
      <c r="I301" s="11">
        <v>231570.62599999999</v>
      </c>
      <c r="J301" s="11">
        <f>J298+J299+J300</f>
        <v>23891.379999999997</v>
      </c>
      <c r="K301" s="11">
        <f t="shared" si="96"/>
        <v>255462.00599999999</v>
      </c>
      <c r="L301" s="10">
        <v>3094403.1</v>
      </c>
      <c r="M301" s="10">
        <f>M298+M299+M300</f>
        <v>307243.15289000003</v>
      </c>
      <c r="N301" s="10">
        <f>N298+N299+N300</f>
        <v>3191915.9719599998</v>
      </c>
      <c r="O301" s="10">
        <v>2787159.94</v>
      </c>
      <c r="P301" s="6">
        <f t="shared" si="112"/>
        <v>3401646.2219599998</v>
      </c>
    </row>
    <row r="302" spans="1:16">
      <c r="A302" s="12"/>
      <c r="B302" s="12"/>
      <c r="C302" s="12" t="s">
        <v>75</v>
      </c>
      <c r="D302" s="12" t="s">
        <v>76</v>
      </c>
      <c r="E302" s="12" t="s">
        <v>19</v>
      </c>
      <c r="F302" s="13" t="s">
        <v>11</v>
      </c>
      <c r="G302" s="13">
        <v>110.65</v>
      </c>
      <c r="H302" s="13">
        <v>98.79</v>
      </c>
      <c r="I302" s="14">
        <v>14930.866</v>
      </c>
      <c r="J302" s="14">
        <v>0</v>
      </c>
      <c r="K302" s="14">
        <f t="shared" si="96"/>
        <v>14930.866</v>
      </c>
      <c r="L302" s="13">
        <v>177080.07</v>
      </c>
      <c r="M302" s="13">
        <f t="shared" si="100"/>
        <v>0</v>
      </c>
      <c r="N302" s="13">
        <f t="shared" ref="N302:N316" si="113">K302*(G302-H302)</f>
        <v>177080.07076</v>
      </c>
      <c r="O302" s="13" t="s">
        <v>11</v>
      </c>
      <c r="P302" s="23">
        <f t="shared" ref="P302:P316" si="114">N302</f>
        <v>177080.07076</v>
      </c>
    </row>
    <row r="303" spans="1:16">
      <c r="A303" s="12"/>
      <c r="B303" s="12"/>
      <c r="C303" s="12" t="s">
        <v>75</v>
      </c>
      <c r="D303" s="12" t="s">
        <v>76</v>
      </c>
      <c r="E303" s="12" t="s">
        <v>19</v>
      </c>
      <c r="F303" s="13" t="s">
        <v>11</v>
      </c>
      <c r="G303" s="13">
        <v>112.01</v>
      </c>
      <c r="H303" s="13">
        <v>105.8</v>
      </c>
      <c r="I303" s="14">
        <v>9033.2849999999999</v>
      </c>
      <c r="J303" s="14">
        <v>2086.7399999999998</v>
      </c>
      <c r="K303" s="14">
        <f t="shared" si="96"/>
        <v>11120.025</v>
      </c>
      <c r="L303" s="13">
        <v>56096.71</v>
      </c>
      <c r="M303" s="13">
        <f t="shared" si="100"/>
        <v>12958.655400000016</v>
      </c>
      <c r="N303" s="13">
        <f t="shared" si="113"/>
        <v>69055.355250000081</v>
      </c>
      <c r="O303" s="13" t="s">
        <v>11</v>
      </c>
      <c r="P303" s="23">
        <f t="shared" si="114"/>
        <v>69055.355250000081</v>
      </c>
    </row>
    <row r="304" spans="1:16">
      <c r="A304" s="12"/>
      <c r="B304" s="12"/>
      <c r="C304" s="12" t="s">
        <v>75</v>
      </c>
      <c r="D304" s="12" t="s">
        <v>76</v>
      </c>
      <c r="E304" s="12" t="s">
        <v>21</v>
      </c>
      <c r="F304" s="13" t="s">
        <v>11</v>
      </c>
      <c r="G304" s="13">
        <v>70.02</v>
      </c>
      <c r="H304" s="13">
        <v>57.84</v>
      </c>
      <c r="I304" s="14">
        <v>15624.15</v>
      </c>
      <c r="J304" s="14">
        <v>0</v>
      </c>
      <c r="K304" s="14">
        <f t="shared" si="96"/>
        <v>15624.15</v>
      </c>
      <c r="L304" s="13">
        <v>190302.14</v>
      </c>
      <c r="M304" s="13">
        <f t="shared" si="100"/>
        <v>0</v>
      </c>
      <c r="N304" s="13">
        <f t="shared" si="113"/>
        <v>190302.14699999988</v>
      </c>
      <c r="O304" s="13" t="s">
        <v>11</v>
      </c>
      <c r="P304" s="23">
        <f t="shared" si="114"/>
        <v>190302.14699999988</v>
      </c>
    </row>
    <row r="305" spans="1:16" ht="63">
      <c r="A305" s="12"/>
      <c r="B305" s="12"/>
      <c r="C305" s="12" t="s">
        <v>75</v>
      </c>
      <c r="D305" s="12" t="s">
        <v>77</v>
      </c>
      <c r="E305" s="12" t="s">
        <v>21</v>
      </c>
      <c r="F305" s="13" t="s">
        <v>11</v>
      </c>
      <c r="G305" s="13">
        <v>74.16</v>
      </c>
      <c r="H305" s="13">
        <v>61.95</v>
      </c>
      <c r="I305" s="14">
        <v>12570.886</v>
      </c>
      <c r="J305" s="14">
        <v>2995.2669999999998</v>
      </c>
      <c r="K305" s="14">
        <f t="shared" si="96"/>
        <v>15566.153</v>
      </c>
      <c r="L305" s="13">
        <v>153490.51999999999</v>
      </c>
      <c r="M305" s="13">
        <f t="shared" si="100"/>
        <v>36572.210069999979</v>
      </c>
      <c r="N305" s="13">
        <f t="shared" si="113"/>
        <v>190062.72812999992</v>
      </c>
      <c r="O305" s="13" t="s">
        <v>11</v>
      </c>
      <c r="P305" s="23">
        <f t="shared" si="114"/>
        <v>190062.72812999992</v>
      </c>
    </row>
    <row r="306" spans="1:16" ht="63">
      <c r="A306" s="12"/>
      <c r="B306" s="12"/>
      <c r="C306" s="12" t="s">
        <v>75</v>
      </c>
      <c r="D306" s="12" t="s">
        <v>77</v>
      </c>
      <c r="E306" s="12" t="s">
        <v>21</v>
      </c>
      <c r="F306" s="13" t="s">
        <v>11</v>
      </c>
      <c r="G306" s="13">
        <v>70.02</v>
      </c>
      <c r="H306" s="13">
        <v>57.84</v>
      </c>
      <c r="I306" s="14">
        <v>4029.2739999999999</v>
      </c>
      <c r="J306" s="14">
        <v>0</v>
      </c>
      <c r="K306" s="14">
        <f t="shared" si="96"/>
        <v>4029.2739999999999</v>
      </c>
      <c r="L306" s="13">
        <v>49076.56</v>
      </c>
      <c r="M306" s="13">
        <f t="shared" si="100"/>
        <v>0</v>
      </c>
      <c r="N306" s="13">
        <f t="shared" si="113"/>
        <v>49076.557319999971</v>
      </c>
      <c r="O306" s="13" t="s">
        <v>11</v>
      </c>
      <c r="P306" s="23">
        <f t="shared" si="114"/>
        <v>49076.557319999971</v>
      </c>
    </row>
    <row r="307" spans="1:16" ht="63">
      <c r="A307" s="12"/>
      <c r="B307" s="12"/>
      <c r="C307" s="12" t="s">
        <v>75</v>
      </c>
      <c r="D307" s="12" t="s">
        <v>78</v>
      </c>
      <c r="E307" s="12" t="s">
        <v>21</v>
      </c>
      <c r="F307" s="13" t="s">
        <v>11</v>
      </c>
      <c r="G307" s="13">
        <v>90.06</v>
      </c>
      <c r="H307" s="13">
        <v>57.84</v>
      </c>
      <c r="I307" s="14">
        <v>1012.803</v>
      </c>
      <c r="J307" s="14">
        <v>0</v>
      </c>
      <c r="K307" s="14">
        <f t="shared" si="96"/>
        <v>1012.803</v>
      </c>
      <c r="L307" s="13">
        <v>32632.52</v>
      </c>
      <c r="M307" s="13">
        <f t="shared" si="100"/>
        <v>0</v>
      </c>
      <c r="N307" s="13">
        <f t="shared" si="113"/>
        <v>32632.51266</v>
      </c>
      <c r="O307" s="13" t="s">
        <v>11</v>
      </c>
      <c r="P307" s="23">
        <f t="shared" si="114"/>
        <v>32632.51266</v>
      </c>
    </row>
    <row r="308" spans="1:16" ht="63">
      <c r="A308" s="12"/>
      <c r="B308" s="12"/>
      <c r="C308" s="12" t="s">
        <v>75</v>
      </c>
      <c r="D308" s="12" t="s">
        <v>78</v>
      </c>
      <c r="E308" s="12" t="s">
        <v>21</v>
      </c>
      <c r="F308" s="13" t="s">
        <v>11</v>
      </c>
      <c r="G308" s="13">
        <v>90.06</v>
      </c>
      <c r="H308" s="13">
        <v>61.95</v>
      </c>
      <c r="I308" s="14">
        <v>2967.5540000000001</v>
      </c>
      <c r="J308" s="14">
        <v>758.25800000000004</v>
      </c>
      <c r="K308" s="14">
        <f t="shared" si="96"/>
        <v>3725.8119999999999</v>
      </c>
      <c r="L308" s="13">
        <v>83417.94</v>
      </c>
      <c r="M308" s="13">
        <f t="shared" si="100"/>
        <v>21314.632379999999</v>
      </c>
      <c r="N308" s="13">
        <f t="shared" si="113"/>
        <v>104732.57531999999</v>
      </c>
      <c r="O308" s="13" t="s">
        <v>11</v>
      </c>
      <c r="P308" s="23">
        <f t="shared" si="114"/>
        <v>104732.57531999999</v>
      </c>
    </row>
    <row r="309" spans="1:16">
      <c r="A309" s="12"/>
      <c r="B309" s="12"/>
      <c r="C309" s="12" t="s">
        <v>75</v>
      </c>
      <c r="D309" s="12" t="s">
        <v>79</v>
      </c>
      <c r="E309" s="12" t="s">
        <v>19</v>
      </c>
      <c r="F309" s="13" t="s">
        <v>11</v>
      </c>
      <c r="G309" s="13">
        <v>123.1</v>
      </c>
      <c r="H309" s="13">
        <v>80</v>
      </c>
      <c r="I309" s="14">
        <v>2174.63</v>
      </c>
      <c r="J309" s="14">
        <v>0</v>
      </c>
      <c r="K309" s="14">
        <f t="shared" si="96"/>
        <v>2174.63</v>
      </c>
      <c r="L309" s="13">
        <v>93726.55</v>
      </c>
      <c r="M309" s="13">
        <f t="shared" si="100"/>
        <v>0</v>
      </c>
      <c r="N309" s="13">
        <f t="shared" si="113"/>
        <v>93726.552999999985</v>
      </c>
      <c r="O309" s="13" t="s">
        <v>11</v>
      </c>
      <c r="P309" s="23">
        <f t="shared" si="114"/>
        <v>93726.552999999985</v>
      </c>
    </row>
    <row r="310" spans="1:16">
      <c r="A310" s="12"/>
      <c r="B310" s="12"/>
      <c r="C310" s="12" t="s">
        <v>75</v>
      </c>
      <c r="D310" s="12" t="s">
        <v>79</v>
      </c>
      <c r="E310" s="12" t="s">
        <v>19</v>
      </c>
      <c r="F310" s="13" t="s">
        <v>11</v>
      </c>
      <c r="G310" s="13">
        <v>123.1</v>
      </c>
      <c r="H310" s="13">
        <v>83.6</v>
      </c>
      <c r="I310" s="14">
        <v>4408.97</v>
      </c>
      <c r="J310" s="14">
        <v>1081.77</v>
      </c>
      <c r="K310" s="14">
        <f t="shared" si="96"/>
        <v>5490.74</v>
      </c>
      <c r="L310" s="13">
        <v>174154.33</v>
      </c>
      <c r="M310" s="13">
        <f t="shared" si="100"/>
        <v>42729.915000000001</v>
      </c>
      <c r="N310" s="13">
        <f t="shared" si="113"/>
        <v>216884.22999999998</v>
      </c>
      <c r="O310" s="13" t="s">
        <v>11</v>
      </c>
      <c r="P310" s="23">
        <f t="shared" si="114"/>
        <v>216884.22999999998</v>
      </c>
    </row>
    <row r="311" spans="1:16">
      <c r="A311" s="12"/>
      <c r="B311" s="12"/>
      <c r="C311" s="12" t="s">
        <v>75</v>
      </c>
      <c r="D311" s="12" t="s">
        <v>79</v>
      </c>
      <c r="E311" s="12" t="s">
        <v>21</v>
      </c>
      <c r="F311" s="13" t="s">
        <v>11</v>
      </c>
      <c r="G311" s="13">
        <v>112.46</v>
      </c>
      <c r="H311" s="13">
        <v>80</v>
      </c>
      <c r="I311" s="14">
        <v>2453.2399999999998</v>
      </c>
      <c r="J311" s="14">
        <v>0</v>
      </c>
      <c r="K311" s="14">
        <f t="shared" si="96"/>
        <v>2453.2399999999998</v>
      </c>
      <c r="L311" s="13">
        <v>79632.17</v>
      </c>
      <c r="M311" s="13">
        <f t="shared" si="100"/>
        <v>0</v>
      </c>
      <c r="N311" s="13">
        <f t="shared" si="113"/>
        <v>79632.170399999974</v>
      </c>
      <c r="O311" s="13" t="s">
        <v>11</v>
      </c>
      <c r="P311" s="23">
        <f t="shared" si="114"/>
        <v>79632.170399999974</v>
      </c>
    </row>
    <row r="312" spans="1:16">
      <c r="A312" s="12"/>
      <c r="B312" s="12"/>
      <c r="C312" s="12" t="s">
        <v>75</v>
      </c>
      <c r="D312" s="12" t="s">
        <v>79</v>
      </c>
      <c r="E312" s="12" t="s">
        <v>21</v>
      </c>
      <c r="F312" s="13" t="s">
        <v>11</v>
      </c>
      <c r="G312" s="13">
        <v>112.46</v>
      </c>
      <c r="H312" s="13">
        <v>83.6</v>
      </c>
      <c r="I312" s="14">
        <v>5297.28</v>
      </c>
      <c r="J312" s="14">
        <v>1225.77</v>
      </c>
      <c r="K312" s="14">
        <f t="shared" si="96"/>
        <v>6523.0499999999993</v>
      </c>
      <c r="L312" s="13">
        <v>152879.5</v>
      </c>
      <c r="M312" s="13">
        <f t="shared" si="100"/>
        <v>35375.722199999997</v>
      </c>
      <c r="N312" s="13">
        <f t="shared" si="113"/>
        <v>188255.22299999997</v>
      </c>
      <c r="O312" s="13" t="s">
        <v>11</v>
      </c>
      <c r="P312" s="23">
        <f t="shared" si="114"/>
        <v>188255.22299999997</v>
      </c>
    </row>
    <row r="313" spans="1:16">
      <c r="A313" s="12"/>
      <c r="B313" s="12"/>
      <c r="C313" s="12" t="s">
        <v>75</v>
      </c>
      <c r="D313" s="12" t="s">
        <v>80</v>
      </c>
      <c r="E313" s="12" t="s">
        <v>19</v>
      </c>
      <c r="F313" s="13" t="s">
        <v>11</v>
      </c>
      <c r="G313" s="13">
        <v>75.33</v>
      </c>
      <c r="H313" s="13">
        <v>62.8</v>
      </c>
      <c r="I313" s="14">
        <v>40234.945</v>
      </c>
      <c r="J313" s="14">
        <v>0</v>
      </c>
      <c r="K313" s="14">
        <f t="shared" si="96"/>
        <v>40234.945</v>
      </c>
      <c r="L313" s="13">
        <v>504143.87</v>
      </c>
      <c r="M313" s="13">
        <f t="shared" si="100"/>
        <v>0</v>
      </c>
      <c r="N313" s="13">
        <f t="shared" si="113"/>
        <v>504143.86085000006</v>
      </c>
      <c r="O313" s="13" t="s">
        <v>11</v>
      </c>
      <c r="P313" s="23">
        <f t="shared" si="114"/>
        <v>504143.86085000006</v>
      </c>
    </row>
    <row r="314" spans="1:16">
      <c r="A314" s="12"/>
      <c r="B314" s="12"/>
      <c r="C314" s="12" t="s">
        <v>75</v>
      </c>
      <c r="D314" s="12" t="s">
        <v>80</v>
      </c>
      <c r="E314" s="12" t="s">
        <v>19</v>
      </c>
      <c r="F314" s="13" t="s">
        <v>11</v>
      </c>
      <c r="G314" s="13">
        <v>78.62</v>
      </c>
      <c r="H314" s="13">
        <v>67.260000000000005</v>
      </c>
      <c r="I314" s="14">
        <v>24947.984</v>
      </c>
      <c r="J314" s="14">
        <v>6227.3739999999998</v>
      </c>
      <c r="K314" s="14">
        <f t="shared" si="96"/>
        <v>31175.358</v>
      </c>
      <c r="L314" s="13">
        <v>283409.09999999998</v>
      </c>
      <c r="M314" s="13">
        <f t="shared" si="100"/>
        <v>70742.968639999992</v>
      </c>
      <c r="N314" s="13">
        <f t="shared" si="113"/>
        <v>354152.06688</v>
      </c>
      <c r="O314" s="13" t="s">
        <v>11</v>
      </c>
      <c r="P314" s="23">
        <f t="shared" si="114"/>
        <v>354152.06688</v>
      </c>
    </row>
    <row r="315" spans="1:16">
      <c r="A315" s="12"/>
      <c r="B315" s="12"/>
      <c r="C315" s="12" t="s">
        <v>75</v>
      </c>
      <c r="D315" s="12" t="s">
        <v>80</v>
      </c>
      <c r="E315" s="12" t="s">
        <v>21</v>
      </c>
      <c r="F315" s="13" t="s">
        <v>11</v>
      </c>
      <c r="G315" s="13">
        <v>70.02</v>
      </c>
      <c r="H315" s="13">
        <v>60.65</v>
      </c>
      <c r="I315" s="14">
        <v>54653.466999999997</v>
      </c>
      <c r="J315" s="14">
        <v>0</v>
      </c>
      <c r="K315" s="14">
        <f t="shared" si="96"/>
        <v>54653.466999999997</v>
      </c>
      <c r="L315" s="13">
        <v>512102.99</v>
      </c>
      <c r="M315" s="13">
        <f t="shared" si="100"/>
        <v>0</v>
      </c>
      <c r="N315" s="13">
        <f t="shared" si="113"/>
        <v>512102.98578999983</v>
      </c>
      <c r="O315" s="13" t="s">
        <v>11</v>
      </c>
      <c r="P315" s="23">
        <f t="shared" si="114"/>
        <v>512102.98578999983</v>
      </c>
    </row>
    <row r="316" spans="1:16">
      <c r="A316" s="12"/>
      <c r="B316" s="12"/>
      <c r="C316" s="12" t="s">
        <v>75</v>
      </c>
      <c r="D316" s="12" t="s">
        <v>80</v>
      </c>
      <c r="E316" s="12" t="s">
        <v>21</v>
      </c>
      <c r="F316" s="13" t="s">
        <v>11</v>
      </c>
      <c r="G316" s="13">
        <v>74.16</v>
      </c>
      <c r="H316" s="13">
        <v>64.959999999999994</v>
      </c>
      <c r="I316" s="14">
        <v>37231.292000000001</v>
      </c>
      <c r="J316" s="14">
        <v>9516.2009999999991</v>
      </c>
      <c r="K316" s="14">
        <f t="shared" si="96"/>
        <v>46747.493000000002</v>
      </c>
      <c r="L316" s="13">
        <v>342527.88</v>
      </c>
      <c r="M316" s="13">
        <f t="shared" si="100"/>
        <v>87549.049200000023</v>
      </c>
      <c r="N316" s="13">
        <f t="shared" si="113"/>
        <v>430076.93560000014</v>
      </c>
      <c r="O316" s="13" t="s">
        <v>11</v>
      </c>
      <c r="P316" s="23">
        <f t="shared" si="114"/>
        <v>430076.93560000014</v>
      </c>
    </row>
    <row r="317" spans="1:16" ht="31.5">
      <c r="A317" s="8">
        <v>2918002171</v>
      </c>
      <c r="B317" s="28" t="s">
        <v>186</v>
      </c>
      <c r="C317" s="29"/>
      <c r="D317" s="30"/>
      <c r="E317" s="9" t="s">
        <v>20</v>
      </c>
      <c r="F317" s="10">
        <v>0</v>
      </c>
      <c r="G317" s="10" t="s">
        <v>11</v>
      </c>
      <c r="H317" s="10" t="s">
        <v>11</v>
      </c>
      <c r="I317" s="11">
        <v>0</v>
      </c>
      <c r="J317" s="11">
        <v>0</v>
      </c>
      <c r="K317" s="11">
        <f t="shared" si="96"/>
        <v>0</v>
      </c>
      <c r="L317" s="10">
        <v>0</v>
      </c>
      <c r="M317" s="10">
        <v>0</v>
      </c>
      <c r="N317" s="10">
        <v>0</v>
      </c>
      <c r="O317" s="10">
        <v>0</v>
      </c>
      <c r="P317" s="6">
        <f t="shared" ref="P317:P320" si="115">N317+F317</f>
        <v>0</v>
      </c>
    </row>
    <row r="318" spans="1:16">
      <c r="A318" s="8">
        <v>2918002171</v>
      </c>
      <c r="B318" s="28" t="s">
        <v>186</v>
      </c>
      <c r="C318" s="29"/>
      <c r="D318" s="30"/>
      <c r="E318" s="9" t="s">
        <v>21</v>
      </c>
      <c r="F318" s="10">
        <v>103596.97</v>
      </c>
      <c r="G318" s="10" t="s">
        <v>11</v>
      </c>
      <c r="H318" s="10" t="s">
        <v>11</v>
      </c>
      <c r="I318" s="11">
        <v>8913.06</v>
      </c>
      <c r="J318" s="11">
        <f>J321+J322+J323+J324+J325+J326</f>
        <v>845.56000000000006</v>
      </c>
      <c r="K318" s="11">
        <f t="shared" si="96"/>
        <v>9758.619999999999</v>
      </c>
      <c r="L318" s="10">
        <v>1148501.73</v>
      </c>
      <c r="M318" s="10">
        <f>M321+M322+M323+M324+M325+M326</f>
        <v>104841.61079999999</v>
      </c>
      <c r="N318" s="10">
        <f>N321+N322+N323+N324+N325+N326</f>
        <v>1149746.3506</v>
      </c>
      <c r="O318" s="10">
        <v>1043660.12</v>
      </c>
      <c r="P318" s="6">
        <f t="shared" si="115"/>
        <v>1253343.3206</v>
      </c>
    </row>
    <row r="319" spans="1:16">
      <c r="A319" s="8">
        <v>2918002171</v>
      </c>
      <c r="B319" s="28" t="s">
        <v>186</v>
      </c>
      <c r="C319" s="29"/>
      <c r="D319" s="30"/>
      <c r="E319" s="9" t="s">
        <v>19</v>
      </c>
      <c r="F319" s="10">
        <v>0</v>
      </c>
      <c r="G319" s="10" t="s">
        <v>11</v>
      </c>
      <c r="H319" s="10" t="s">
        <v>11</v>
      </c>
      <c r="I319" s="11">
        <v>0</v>
      </c>
      <c r="J319" s="11">
        <v>0</v>
      </c>
      <c r="K319" s="11">
        <f t="shared" si="96"/>
        <v>0</v>
      </c>
      <c r="L319" s="10">
        <v>0</v>
      </c>
      <c r="M319" s="10">
        <v>0</v>
      </c>
      <c r="N319" s="10">
        <v>0</v>
      </c>
      <c r="O319" s="10">
        <v>0</v>
      </c>
      <c r="P319" s="6">
        <f t="shared" si="115"/>
        <v>0</v>
      </c>
    </row>
    <row r="320" spans="1:16">
      <c r="A320" s="8">
        <v>2918002171</v>
      </c>
      <c r="B320" s="28" t="s">
        <v>186</v>
      </c>
      <c r="C320" s="29"/>
      <c r="D320" s="30"/>
      <c r="E320" s="9" t="s">
        <v>2</v>
      </c>
      <c r="F320" s="10">
        <v>103596.97</v>
      </c>
      <c r="G320" s="10" t="s">
        <v>11</v>
      </c>
      <c r="H320" s="10" t="s">
        <v>11</v>
      </c>
      <c r="I320" s="11">
        <v>8913.06</v>
      </c>
      <c r="J320" s="11">
        <f>J317+J318+J319</f>
        <v>845.56000000000006</v>
      </c>
      <c r="K320" s="11">
        <f t="shared" si="96"/>
        <v>9758.619999999999</v>
      </c>
      <c r="L320" s="10">
        <v>1148501.73</v>
      </c>
      <c r="M320" s="10">
        <f>M317+M318+M319</f>
        <v>104841.61079999999</v>
      </c>
      <c r="N320" s="10">
        <f>N317+N318+N319</f>
        <v>1149746.3506</v>
      </c>
      <c r="O320" s="10">
        <v>1043660.12</v>
      </c>
      <c r="P320" s="6">
        <f t="shared" si="115"/>
        <v>1253343.3206</v>
      </c>
    </row>
    <row r="321" spans="1:16" ht="21">
      <c r="A321" s="12"/>
      <c r="B321" s="12"/>
      <c r="C321" s="12" t="s">
        <v>41</v>
      </c>
      <c r="D321" s="12" t="s">
        <v>81</v>
      </c>
      <c r="E321" s="12" t="s">
        <v>21</v>
      </c>
      <c r="F321" s="13" t="s">
        <v>11</v>
      </c>
      <c r="G321" s="13">
        <v>164.26</v>
      </c>
      <c r="H321" s="13">
        <v>17.18</v>
      </c>
      <c r="I321" s="14">
        <v>1705.49</v>
      </c>
      <c r="J321" s="14">
        <v>0</v>
      </c>
      <c r="K321" s="14">
        <f t="shared" si="96"/>
        <v>1705.49</v>
      </c>
      <c r="L321" s="13">
        <v>250843.48</v>
      </c>
      <c r="M321" s="13">
        <f t="shared" si="100"/>
        <v>0</v>
      </c>
      <c r="N321" s="13">
        <f t="shared" ref="N321:N326" si="116">K321*(G321-H321)</f>
        <v>250843.46919999996</v>
      </c>
      <c r="O321" s="13" t="s">
        <v>11</v>
      </c>
      <c r="P321" s="23">
        <f t="shared" ref="P321:P326" si="117">N321</f>
        <v>250843.46919999996</v>
      </c>
    </row>
    <row r="322" spans="1:16" ht="21">
      <c r="A322" s="12"/>
      <c r="B322" s="12"/>
      <c r="C322" s="12" t="s">
        <v>41</v>
      </c>
      <c r="D322" s="12" t="s">
        <v>81</v>
      </c>
      <c r="E322" s="12" t="s">
        <v>21</v>
      </c>
      <c r="F322" s="13" t="s">
        <v>11</v>
      </c>
      <c r="G322" s="13">
        <v>175.2</v>
      </c>
      <c r="H322" s="13">
        <v>18.399999999999999</v>
      </c>
      <c r="I322" s="14">
        <v>1253.9000000000001</v>
      </c>
      <c r="J322" s="14">
        <v>316.48</v>
      </c>
      <c r="K322" s="14">
        <f t="shared" si="96"/>
        <v>1570.38</v>
      </c>
      <c r="L322" s="13">
        <v>196611.52</v>
      </c>
      <c r="M322" s="13">
        <f t="shared" si="100"/>
        <v>49624.063999999998</v>
      </c>
      <c r="N322" s="13">
        <f t="shared" si="116"/>
        <v>246235.584</v>
      </c>
      <c r="O322" s="13" t="s">
        <v>11</v>
      </c>
      <c r="P322" s="23">
        <f t="shared" si="117"/>
        <v>246235.584</v>
      </c>
    </row>
    <row r="323" spans="1:16" ht="21">
      <c r="A323" s="12"/>
      <c r="B323" s="12"/>
      <c r="C323" s="12" t="s">
        <v>41</v>
      </c>
      <c r="D323" s="12" t="s">
        <v>82</v>
      </c>
      <c r="E323" s="12" t="s">
        <v>21</v>
      </c>
      <c r="F323" s="13" t="s">
        <v>11</v>
      </c>
      <c r="G323" s="13">
        <v>164.26</v>
      </c>
      <c r="H323" s="13">
        <v>57.23</v>
      </c>
      <c r="I323" s="14">
        <v>618.82000000000005</v>
      </c>
      <c r="J323" s="14">
        <v>0</v>
      </c>
      <c r="K323" s="14">
        <f t="shared" si="96"/>
        <v>618.82000000000005</v>
      </c>
      <c r="L323" s="13">
        <v>66232.3</v>
      </c>
      <c r="M323" s="13">
        <f t="shared" si="100"/>
        <v>0</v>
      </c>
      <c r="N323" s="13">
        <f t="shared" si="116"/>
        <v>66232.304600000003</v>
      </c>
      <c r="O323" s="13" t="s">
        <v>11</v>
      </c>
      <c r="P323" s="23">
        <f t="shared" si="117"/>
        <v>66232.304600000003</v>
      </c>
    </row>
    <row r="324" spans="1:16" ht="21">
      <c r="A324" s="12"/>
      <c r="B324" s="12"/>
      <c r="C324" s="12" t="s">
        <v>41</v>
      </c>
      <c r="D324" s="12" t="s">
        <v>82</v>
      </c>
      <c r="E324" s="12" t="s">
        <v>21</v>
      </c>
      <c r="F324" s="13" t="s">
        <v>11</v>
      </c>
      <c r="G324" s="13">
        <v>175.2</v>
      </c>
      <c r="H324" s="13">
        <v>61.29</v>
      </c>
      <c r="I324" s="14">
        <v>382.09</v>
      </c>
      <c r="J324" s="14">
        <v>101.48</v>
      </c>
      <c r="K324" s="14">
        <f t="shared" si="96"/>
        <v>483.57</v>
      </c>
      <c r="L324" s="13">
        <v>43523.88</v>
      </c>
      <c r="M324" s="13">
        <f t="shared" si="100"/>
        <v>11559.586800000001</v>
      </c>
      <c r="N324" s="13">
        <f t="shared" si="116"/>
        <v>55083.458699999996</v>
      </c>
      <c r="O324" s="13" t="s">
        <v>11</v>
      </c>
      <c r="P324" s="23">
        <f t="shared" si="117"/>
        <v>55083.458699999996</v>
      </c>
    </row>
    <row r="325" spans="1:16" ht="31.5">
      <c r="A325" s="12"/>
      <c r="B325" s="12"/>
      <c r="C325" s="12" t="s">
        <v>41</v>
      </c>
      <c r="D325" s="12" t="s">
        <v>83</v>
      </c>
      <c r="E325" s="12" t="s">
        <v>21</v>
      </c>
      <c r="F325" s="13" t="s">
        <v>11</v>
      </c>
      <c r="G325" s="13">
        <v>164.26</v>
      </c>
      <c r="H325" s="13">
        <v>68.25</v>
      </c>
      <c r="I325" s="14">
        <v>2952.91</v>
      </c>
      <c r="J325" s="14">
        <v>0</v>
      </c>
      <c r="K325" s="14">
        <f t="shared" si="96"/>
        <v>2952.91</v>
      </c>
      <c r="L325" s="13">
        <v>283508.90000000002</v>
      </c>
      <c r="M325" s="13">
        <f t="shared" si="100"/>
        <v>0</v>
      </c>
      <c r="N325" s="13">
        <f t="shared" si="116"/>
        <v>283508.88909999997</v>
      </c>
      <c r="O325" s="13" t="s">
        <v>11</v>
      </c>
      <c r="P325" s="23">
        <f t="shared" si="117"/>
        <v>283508.88909999997</v>
      </c>
    </row>
    <row r="326" spans="1:16" ht="31.5">
      <c r="A326" s="12"/>
      <c r="B326" s="12"/>
      <c r="C326" s="12" t="s">
        <v>41</v>
      </c>
      <c r="D326" s="12" t="s">
        <v>83</v>
      </c>
      <c r="E326" s="12" t="s">
        <v>21</v>
      </c>
      <c r="F326" s="13" t="s">
        <v>11</v>
      </c>
      <c r="G326" s="13">
        <v>175.2</v>
      </c>
      <c r="H326" s="13">
        <v>73.099999999999994</v>
      </c>
      <c r="I326" s="14">
        <v>1999.85</v>
      </c>
      <c r="J326" s="14">
        <v>427.6</v>
      </c>
      <c r="K326" s="14">
        <f t="shared" si="96"/>
        <v>2427.4499999999998</v>
      </c>
      <c r="L326" s="13">
        <v>204184.68</v>
      </c>
      <c r="M326" s="13">
        <f t="shared" si="100"/>
        <v>43657.96</v>
      </c>
      <c r="N326" s="13">
        <f t="shared" si="116"/>
        <v>247842.64499999996</v>
      </c>
      <c r="O326" s="13" t="s">
        <v>11</v>
      </c>
      <c r="P326" s="23">
        <f t="shared" si="117"/>
        <v>247842.64499999996</v>
      </c>
    </row>
    <row r="327" spans="1:16" ht="31.5">
      <c r="A327" s="8">
        <v>2918007701</v>
      </c>
      <c r="B327" s="28" t="s">
        <v>187</v>
      </c>
      <c r="C327" s="29"/>
      <c r="D327" s="30"/>
      <c r="E327" s="9" t="s">
        <v>20</v>
      </c>
      <c r="F327" s="10">
        <v>0</v>
      </c>
      <c r="G327" s="10" t="s">
        <v>11</v>
      </c>
      <c r="H327" s="10" t="s">
        <v>11</v>
      </c>
      <c r="I327" s="11">
        <v>0</v>
      </c>
      <c r="J327" s="11">
        <v>0</v>
      </c>
      <c r="K327" s="11">
        <f t="shared" si="96"/>
        <v>0</v>
      </c>
      <c r="L327" s="10">
        <v>0</v>
      </c>
      <c r="M327" s="10">
        <v>0</v>
      </c>
      <c r="N327" s="10">
        <v>0</v>
      </c>
      <c r="O327" s="10">
        <v>0</v>
      </c>
      <c r="P327" s="6">
        <f t="shared" ref="P327:P330" si="118">N327+F327</f>
        <v>0</v>
      </c>
    </row>
    <row r="328" spans="1:16">
      <c r="A328" s="8">
        <v>2918007701</v>
      </c>
      <c r="B328" s="28" t="s">
        <v>187</v>
      </c>
      <c r="C328" s="29"/>
      <c r="D328" s="30"/>
      <c r="E328" s="9" t="s">
        <v>21</v>
      </c>
      <c r="F328" s="10">
        <v>537983.5</v>
      </c>
      <c r="G328" s="10" t="s">
        <v>11</v>
      </c>
      <c r="H328" s="10" t="s">
        <v>11</v>
      </c>
      <c r="I328" s="11">
        <v>219137.595</v>
      </c>
      <c r="J328" s="11">
        <f>J333+J334</f>
        <v>0</v>
      </c>
      <c r="K328" s="11">
        <f t="shared" si="96"/>
        <v>219137.595</v>
      </c>
      <c r="L328" s="10">
        <v>6619051.7699999996</v>
      </c>
      <c r="M328" s="10">
        <f>M333+M334</f>
        <v>0</v>
      </c>
      <c r="N328" s="10">
        <f>N333+N334</f>
        <v>6081068.2612500004</v>
      </c>
      <c r="O328" s="10">
        <v>6619051.7699999996</v>
      </c>
      <c r="P328" s="6">
        <f t="shared" si="118"/>
        <v>6619051.7612500004</v>
      </c>
    </row>
    <row r="329" spans="1:16">
      <c r="A329" s="8">
        <v>2918007701</v>
      </c>
      <c r="B329" s="28" t="s">
        <v>187</v>
      </c>
      <c r="C329" s="29"/>
      <c r="D329" s="30"/>
      <c r="E329" s="9" t="s">
        <v>19</v>
      </c>
      <c r="F329" s="10">
        <v>246991.51</v>
      </c>
      <c r="G329" s="10" t="s">
        <v>11</v>
      </c>
      <c r="H329" s="10" t="s">
        <v>11</v>
      </c>
      <c r="I329" s="11">
        <v>200019.68400000001</v>
      </c>
      <c r="J329" s="11">
        <f>J331+J332</f>
        <v>0</v>
      </c>
      <c r="K329" s="11">
        <f t="shared" si="96"/>
        <v>200019.68400000001</v>
      </c>
      <c r="L329" s="10">
        <v>2003164.34</v>
      </c>
      <c r="M329" s="10">
        <f>M331+M332</f>
        <v>0</v>
      </c>
      <c r="N329" s="10">
        <f>N331+N332</f>
        <v>1756172.8255200002</v>
      </c>
      <c r="O329" s="10">
        <v>2003164.34</v>
      </c>
      <c r="P329" s="6">
        <f t="shared" si="118"/>
        <v>2003164.3355200002</v>
      </c>
    </row>
    <row r="330" spans="1:16">
      <c r="A330" s="8">
        <v>2918007701</v>
      </c>
      <c r="B330" s="28" t="s">
        <v>187</v>
      </c>
      <c r="C330" s="29"/>
      <c r="D330" s="30"/>
      <c r="E330" s="9" t="s">
        <v>2</v>
      </c>
      <c r="F330" s="10">
        <v>784975.01</v>
      </c>
      <c r="G330" s="10" t="s">
        <v>11</v>
      </c>
      <c r="H330" s="10" t="s">
        <v>11</v>
      </c>
      <c r="I330" s="11">
        <v>419157.27899999998</v>
      </c>
      <c r="J330" s="11">
        <f>J327+J328+J329</f>
        <v>0</v>
      </c>
      <c r="K330" s="11">
        <f t="shared" si="96"/>
        <v>419157.27899999998</v>
      </c>
      <c r="L330" s="10">
        <v>8622216.1099999994</v>
      </c>
      <c r="M330" s="10">
        <f>M327+M328+M329</f>
        <v>0</v>
      </c>
      <c r="N330" s="10">
        <f>N327+N328+N329</f>
        <v>7837241.0867700009</v>
      </c>
      <c r="O330" s="10">
        <v>8622216.1099999994</v>
      </c>
      <c r="P330" s="6">
        <f t="shared" si="118"/>
        <v>8622216.0967700016</v>
      </c>
    </row>
    <row r="331" spans="1:16">
      <c r="A331" s="12"/>
      <c r="B331" s="12"/>
      <c r="C331" s="12" t="s">
        <v>41</v>
      </c>
      <c r="D331" s="12" t="s">
        <v>42</v>
      </c>
      <c r="E331" s="12" t="s">
        <v>19</v>
      </c>
      <c r="F331" s="13" t="s">
        <v>11</v>
      </c>
      <c r="G331" s="13">
        <v>33.86</v>
      </c>
      <c r="H331" s="13">
        <v>25.08</v>
      </c>
      <c r="I331" s="14">
        <v>200019.68400000001</v>
      </c>
      <c r="J331" s="14">
        <v>0</v>
      </c>
      <c r="K331" s="14">
        <f t="shared" si="96"/>
        <v>200019.68400000001</v>
      </c>
      <c r="L331" s="13">
        <v>1756172.83</v>
      </c>
      <c r="M331" s="13">
        <f t="shared" si="100"/>
        <v>0</v>
      </c>
      <c r="N331" s="13">
        <f t="shared" ref="N331:N334" si="119">K331*(G331-H331)</f>
        <v>1756172.8255200002</v>
      </c>
      <c r="O331" s="13" t="s">
        <v>11</v>
      </c>
      <c r="P331" s="23">
        <f t="shared" ref="P331:P334" si="120">N331</f>
        <v>1756172.8255200002</v>
      </c>
    </row>
    <row r="332" spans="1:16">
      <c r="A332" s="12"/>
      <c r="B332" s="12"/>
      <c r="C332" s="12" t="s">
        <v>41</v>
      </c>
      <c r="D332" s="12" t="s">
        <v>42</v>
      </c>
      <c r="E332" s="12" t="s">
        <v>19</v>
      </c>
      <c r="F332" s="13" t="s">
        <v>11</v>
      </c>
      <c r="G332" s="13">
        <v>39.33</v>
      </c>
      <c r="H332" s="13">
        <v>31.69</v>
      </c>
      <c r="I332" s="14">
        <v>0</v>
      </c>
      <c r="J332" s="14">
        <v>0</v>
      </c>
      <c r="K332" s="14">
        <f t="shared" ref="K332:K395" si="121">I332+J332</f>
        <v>0</v>
      </c>
      <c r="L332" s="13">
        <v>0</v>
      </c>
      <c r="M332" s="13">
        <f t="shared" si="100"/>
        <v>0</v>
      </c>
      <c r="N332" s="13">
        <f t="shared" si="119"/>
        <v>0</v>
      </c>
      <c r="O332" s="13" t="s">
        <v>11</v>
      </c>
      <c r="P332" s="23">
        <f t="shared" si="120"/>
        <v>0</v>
      </c>
    </row>
    <row r="333" spans="1:16">
      <c r="A333" s="12"/>
      <c r="B333" s="12"/>
      <c r="C333" s="12" t="s">
        <v>41</v>
      </c>
      <c r="D333" s="12" t="s">
        <v>42</v>
      </c>
      <c r="E333" s="12" t="s">
        <v>21</v>
      </c>
      <c r="F333" s="13" t="s">
        <v>11</v>
      </c>
      <c r="G333" s="13">
        <v>55.17</v>
      </c>
      <c r="H333" s="13">
        <v>27.42</v>
      </c>
      <c r="I333" s="14">
        <v>219137.595</v>
      </c>
      <c r="J333" s="14">
        <v>0</v>
      </c>
      <c r="K333" s="14">
        <f t="shared" si="121"/>
        <v>219137.595</v>
      </c>
      <c r="L333" s="13">
        <v>6081068.2699999996</v>
      </c>
      <c r="M333" s="13">
        <f t="shared" si="100"/>
        <v>0</v>
      </c>
      <c r="N333" s="13">
        <f t="shared" si="119"/>
        <v>6081068.2612500004</v>
      </c>
      <c r="O333" s="13" t="s">
        <v>11</v>
      </c>
      <c r="P333" s="23">
        <f t="shared" si="120"/>
        <v>6081068.2612500004</v>
      </c>
    </row>
    <row r="334" spans="1:16">
      <c r="A334" s="12"/>
      <c r="B334" s="12"/>
      <c r="C334" s="12" t="s">
        <v>41</v>
      </c>
      <c r="D334" s="12" t="s">
        <v>42</v>
      </c>
      <c r="E334" s="12" t="s">
        <v>21</v>
      </c>
      <c r="F334" s="13" t="s">
        <v>11</v>
      </c>
      <c r="G334" s="13">
        <v>95.72</v>
      </c>
      <c r="H334" s="13">
        <v>35.03</v>
      </c>
      <c r="I334" s="14">
        <v>0</v>
      </c>
      <c r="J334" s="14">
        <v>0</v>
      </c>
      <c r="K334" s="14">
        <f t="shared" si="121"/>
        <v>0</v>
      </c>
      <c r="L334" s="13">
        <v>0</v>
      </c>
      <c r="M334" s="13">
        <f t="shared" si="100"/>
        <v>0</v>
      </c>
      <c r="N334" s="13">
        <f t="shared" si="119"/>
        <v>0</v>
      </c>
      <c r="O334" s="13" t="s">
        <v>11</v>
      </c>
      <c r="P334" s="23">
        <f t="shared" si="120"/>
        <v>0</v>
      </c>
    </row>
    <row r="335" spans="1:16" ht="31.5">
      <c r="A335" s="8">
        <v>2918009755</v>
      </c>
      <c r="B335" s="28" t="s">
        <v>188</v>
      </c>
      <c r="C335" s="29"/>
      <c r="D335" s="30"/>
      <c r="E335" s="9" t="s">
        <v>20</v>
      </c>
      <c r="F335" s="10">
        <v>0</v>
      </c>
      <c r="G335" s="10" t="s">
        <v>11</v>
      </c>
      <c r="H335" s="10" t="s">
        <v>11</v>
      </c>
      <c r="I335" s="11">
        <v>0</v>
      </c>
      <c r="J335" s="11">
        <v>0</v>
      </c>
      <c r="K335" s="11">
        <f t="shared" si="121"/>
        <v>0</v>
      </c>
      <c r="L335" s="10">
        <v>0</v>
      </c>
      <c r="M335" s="10">
        <v>0</v>
      </c>
      <c r="N335" s="10">
        <v>0</v>
      </c>
      <c r="O335" s="10">
        <v>0</v>
      </c>
      <c r="P335" s="6">
        <f t="shared" ref="P335:P338" si="122">N335+F335</f>
        <v>0</v>
      </c>
    </row>
    <row r="336" spans="1:16">
      <c r="A336" s="8">
        <v>2918009755</v>
      </c>
      <c r="B336" s="28" t="s">
        <v>188</v>
      </c>
      <c r="C336" s="29"/>
      <c r="D336" s="30"/>
      <c r="E336" s="9" t="s">
        <v>21</v>
      </c>
      <c r="F336" s="10">
        <v>0</v>
      </c>
      <c r="G336" s="10" t="s">
        <v>11</v>
      </c>
      <c r="H336" s="10" t="s">
        <v>11</v>
      </c>
      <c r="I336" s="11">
        <v>63611.260999999999</v>
      </c>
      <c r="J336" s="11">
        <f>J339</f>
        <v>42384.22</v>
      </c>
      <c r="K336" s="11">
        <f t="shared" si="121"/>
        <v>105995.481</v>
      </c>
      <c r="L336" s="10">
        <v>1639262.2</v>
      </c>
      <c r="M336" s="10">
        <f>M339</f>
        <v>1092241.3493999999</v>
      </c>
      <c r="N336" s="10">
        <f>N339</f>
        <v>2731503.5453699995</v>
      </c>
      <c r="O336" s="10">
        <v>911440.14</v>
      </c>
      <c r="P336" s="6">
        <f t="shared" si="122"/>
        <v>2731503.5453699995</v>
      </c>
    </row>
    <row r="337" spans="1:16">
      <c r="A337" s="8">
        <v>2918009755</v>
      </c>
      <c r="B337" s="28" t="s">
        <v>188</v>
      </c>
      <c r="C337" s="29"/>
      <c r="D337" s="30"/>
      <c r="E337" s="9" t="s">
        <v>19</v>
      </c>
      <c r="F337" s="10">
        <v>0</v>
      </c>
      <c r="G337" s="10" t="s">
        <v>11</v>
      </c>
      <c r="H337" s="10" t="s">
        <v>11</v>
      </c>
      <c r="I337" s="11">
        <v>0</v>
      </c>
      <c r="J337" s="11">
        <v>0</v>
      </c>
      <c r="K337" s="11">
        <f t="shared" si="121"/>
        <v>0</v>
      </c>
      <c r="L337" s="10">
        <v>0</v>
      </c>
      <c r="M337" s="10">
        <v>0</v>
      </c>
      <c r="N337" s="10">
        <v>0</v>
      </c>
      <c r="O337" s="10">
        <v>0</v>
      </c>
      <c r="P337" s="6">
        <f t="shared" si="122"/>
        <v>0</v>
      </c>
    </row>
    <row r="338" spans="1:16">
      <c r="A338" s="8">
        <v>2918009755</v>
      </c>
      <c r="B338" s="28" t="s">
        <v>188</v>
      </c>
      <c r="C338" s="29"/>
      <c r="D338" s="30"/>
      <c r="E338" s="9" t="s">
        <v>2</v>
      </c>
      <c r="F338" s="10">
        <v>0</v>
      </c>
      <c r="G338" s="10" t="s">
        <v>11</v>
      </c>
      <c r="H338" s="10" t="s">
        <v>11</v>
      </c>
      <c r="I338" s="11">
        <v>63611.260999999999</v>
      </c>
      <c r="J338" s="11">
        <f>J335+J336+J337</f>
        <v>42384.22</v>
      </c>
      <c r="K338" s="11">
        <f t="shared" si="121"/>
        <v>105995.481</v>
      </c>
      <c r="L338" s="10">
        <v>1639262.2</v>
      </c>
      <c r="M338" s="10">
        <f>M335+M336+M337</f>
        <v>1092241.3493999999</v>
      </c>
      <c r="N338" s="10">
        <f>N335+N336+N337</f>
        <v>2731503.5453699995</v>
      </c>
      <c r="O338" s="10">
        <v>911440.14</v>
      </c>
      <c r="P338" s="6">
        <f t="shared" si="122"/>
        <v>2731503.5453699995</v>
      </c>
    </row>
    <row r="339" spans="1:16">
      <c r="A339" s="12"/>
      <c r="B339" s="12"/>
      <c r="C339" s="12" t="s">
        <v>41</v>
      </c>
      <c r="D339" s="12" t="s">
        <v>42</v>
      </c>
      <c r="E339" s="12" t="s">
        <v>21</v>
      </c>
      <c r="F339" s="13" t="s">
        <v>11</v>
      </c>
      <c r="G339" s="13">
        <v>67.11</v>
      </c>
      <c r="H339" s="13">
        <v>41.34</v>
      </c>
      <c r="I339" s="14">
        <v>63611.260999999999</v>
      </c>
      <c r="J339" s="14">
        <f>36977+5407.22</f>
        <v>42384.22</v>
      </c>
      <c r="K339" s="14">
        <f t="shared" si="121"/>
        <v>105995.481</v>
      </c>
      <c r="L339" s="13">
        <v>1639262.2</v>
      </c>
      <c r="M339" s="13">
        <f t="shared" ref="M339:M397" si="123">J339*(G339-H339)</f>
        <v>1092241.3493999999</v>
      </c>
      <c r="N339" s="13">
        <f>K339*(G339-H339)</f>
        <v>2731503.5453699995</v>
      </c>
      <c r="O339" s="13" t="s">
        <v>11</v>
      </c>
      <c r="P339" s="23">
        <f>N339</f>
        <v>2731503.5453699995</v>
      </c>
    </row>
    <row r="340" spans="1:16" ht="31.5">
      <c r="A340" s="8">
        <v>2918009603</v>
      </c>
      <c r="B340" s="28" t="s">
        <v>189</v>
      </c>
      <c r="C340" s="29"/>
      <c r="D340" s="30"/>
      <c r="E340" s="9" t="s">
        <v>20</v>
      </c>
      <c r="F340" s="10">
        <v>0</v>
      </c>
      <c r="G340" s="10" t="s">
        <v>11</v>
      </c>
      <c r="H340" s="10" t="s">
        <v>11</v>
      </c>
      <c r="I340" s="11">
        <v>0</v>
      </c>
      <c r="J340" s="11">
        <v>0</v>
      </c>
      <c r="K340" s="11">
        <f t="shared" si="121"/>
        <v>0</v>
      </c>
      <c r="L340" s="10">
        <v>0</v>
      </c>
      <c r="M340" s="10">
        <v>0</v>
      </c>
      <c r="N340" s="10">
        <v>0</v>
      </c>
      <c r="O340" s="10">
        <v>0</v>
      </c>
      <c r="P340" s="6">
        <f t="shared" ref="P340:P343" si="124">N340+F340</f>
        <v>0</v>
      </c>
    </row>
    <row r="341" spans="1:16">
      <c r="A341" s="8">
        <v>2918009603</v>
      </c>
      <c r="B341" s="28" t="s">
        <v>189</v>
      </c>
      <c r="C341" s="29"/>
      <c r="D341" s="30"/>
      <c r="E341" s="9" t="s">
        <v>21</v>
      </c>
      <c r="F341" s="10">
        <v>46041.99</v>
      </c>
      <c r="G341" s="10" t="s">
        <v>11</v>
      </c>
      <c r="H341" s="10" t="s">
        <v>11</v>
      </c>
      <c r="I341" s="11">
        <v>16063.466</v>
      </c>
      <c r="J341" s="11">
        <f>J346+J347</f>
        <v>0</v>
      </c>
      <c r="K341" s="11">
        <f t="shared" si="121"/>
        <v>16063.466</v>
      </c>
      <c r="L341" s="10">
        <v>76723.199999999997</v>
      </c>
      <c r="M341" s="10">
        <f>M346+M347</f>
        <v>0</v>
      </c>
      <c r="N341" s="10">
        <f>N346+N347</f>
        <v>30681.220060000061</v>
      </c>
      <c r="O341" s="10">
        <v>76723.199999999997</v>
      </c>
      <c r="P341" s="6">
        <f t="shared" si="124"/>
        <v>76723.210060000056</v>
      </c>
    </row>
    <row r="342" spans="1:16">
      <c r="A342" s="8">
        <v>2918009603</v>
      </c>
      <c r="B342" s="28" t="s">
        <v>189</v>
      </c>
      <c r="C342" s="29"/>
      <c r="D342" s="30"/>
      <c r="E342" s="9" t="s">
        <v>19</v>
      </c>
      <c r="F342" s="10">
        <v>70391.73</v>
      </c>
      <c r="G342" s="10" t="s">
        <v>11</v>
      </c>
      <c r="H342" s="10" t="s">
        <v>11</v>
      </c>
      <c r="I342" s="11">
        <v>1452.703</v>
      </c>
      <c r="J342" s="11">
        <f>J344+J345</f>
        <v>0</v>
      </c>
      <c r="K342" s="11">
        <f t="shared" si="121"/>
        <v>1452.703</v>
      </c>
      <c r="L342" s="10">
        <v>231147.84</v>
      </c>
      <c r="M342" s="10">
        <f>M344+M345</f>
        <v>0</v>
      </c>
      <c r="N342" s="10">
        <f>N344+N345</f>
        <v>160756.11397999999</v>
      </c>
      <c r="O342" s="10">
        <v>231147.84</v>
      </c>
      <c r="P342" s="6">
        <f t="shared" si="124"/>
        <v>231147.84398000001</v>
      </c>
    </row>
    <row r="343" spans="1:16">
      <c r="A343" s="8">
        <v>2918009603</v>
      </c>
      <c r="B343" s="28" t="s">
        <v>189</v>
      </c>
      <c r="C343" s="29"/>
      <c r="D343" s="30"/>
      <c r="E343" s="9" t="s">
        <v>2</v>
      </c>
      <c r="F343" s="10">
        <v>116433.72</v>
      </c>
      <c r="G343" s="10" t="s">
        <v>11</v>
      </c>
      <c r="H343" s="10" t="s">
        <v>11</v>
      </c>
      <c r="I343" s="11">
        <v>17516.169000000002</v>
      </c>
      <c r="J343" s="11">
        <f>J340+J341+J342</f>
        <v>0</v>
      </c>
      <c r="K343" s="11">
        <f t="shared" si="121"/>
        <v>17516.169000000002</v>
      </c>
      <c r="L343" s="10">
        <v>307871.03999999998</v>
      </c>
      <c r="M343" s="10">
        <f>M340+M341+M342</f>
        <v>0</v>
      </c>
      <c r="N343" s="10">
        <f>N340+N341+N342</f>
        <v>191437.33404000005</v>
      </c>
      <c r="O343" s="10">
        <v>307871.03999999998</v>
      </c>
      <c r="P343" s="6">
        <f t="shared" si="124"/>
        <v>307871.05404000008</v>
      </c>
    </row>
    <row r="344" spans="1:16">
      <c r="A344" s="12"/>
      <c r="B344" s="12"/>
      <c r="C344" s="12" t="s">
        <v>41</v>
      </c>
      <c r="D344" s="12" t="s">
        <v>42</v>
      </c>
      <c r="E344" s="12" t="s">
        <v>19</v>
      </c>
      <c r="F344" s="13" t="s">
        <v>11</v>
      </c>
      <c r="G344" s="13">
        <v>140.25</v>
      </c>
      <c r="H344" s="13">
        <v>29.59</v>
      </c>
      <c r="I344" s="14">
        <v>1452.703</v>
      </c>
      <c r="J344" s="14">
        <v>0</v>
      </c>
      <c r="K344" s="14">
        <f t="shared" si="121"/>
        <v>1452.703</v>
      </c>
      <c r="L344" s="13">
        <v>160756.10999999999</v>
      </c>
      <c r="M344" s="13">
        <f t="shared" si="123"/>
        <v>0</v>
      </c>
      <c r="N344" s="13">
        <f t="shared" ref="N344:N347" si="125">K344*(G344-H344)</f>
        <v>160756.11397999999</v>
      </c>
      <c r="O344" s="13" t="s">
        <v>11</v>
      </c>
      <c r="P344" s="23">
        <f t="shared" ref="P344:P347" si="126">N344</f>
        <v>160756.11397999999</v>
      </c>
    </row>
    <row r="345" spans="1:16">
      <c r="A345" s="12"/>
      <c r="B345" s="12"/>
      <c r="C345" s="12" t="s">
        <v>41</v>
      </c>
      <c r="D345" s="12" t="s">
        <v>42</v>
      </c>
      <c r="E345" s="12" t="s">
        <v>19</v>
      </c>
      <c r="F345" s="13" t="s">
        <v>11</v>
      </c>
      <c r="G345" s="13">
        <v>140.44</v>
      </c>
      <c r="H345" s="13">
        <v>31.69</v>
      </c>
      <c r="I345" s="14">
        <v>0</v>
      </c>
      <c r="J345" s="14">
        <v>0</v>
      </c>
      <c r="K345" s="14">
        <f t="shared" si="121"/>
        <v>0</v>
      </c>
      <c r="L345" s="13">
        <v>0</v>
      </c>
      <c r="M345" s="13">
        <f t="shared" si="123"/>
        <v>0</v>
      </c>
      <c r="N345" s="13">
        <f t="shared" si="125"/>
        <v>0</v>
      </c>
      <c r="O345" s="13" t="s">
        <v>11</v>
      </c>
      <c r="P345" s="23">
        <f t="shared" si="126"/>
        <v>0</v>
      </c>
    </row>
    <row r="346" spans="1:16">
      <c r="A346" s="12"/>
      <c r="B346" s="12"/>
      <c r="C346" s="12" t="s">
        <v>41</v>
      </c>
      <c r="D346" s="12" t="s">
        <v>42</v>
      </c>
      <c r="E346" s="12" t="s">
        <v>21</v>
      </c>
      <c r="F346" s="13" t="s">
        <v>11</v>
      </c>
      <c r="G346" s="13">
        <v>34.270000000000003</v>
      </c>
      <c r="H346" s="13">
        <v>32.36</v>
      </c>
      <c r="I346" s="14">
        <v>16063.466</v>
      </c>
      <c r="J346" s="14">
        <v>0</v>
      </c>
      <c r="K346" s="14">
        <f t="shared" si="121"/>
        <v>16063.466</v>
      </c>
      <c r="L346" s="13">
        <v>30681.21</v>
      </c>
      <c r="M346" s="13">
        <f t="shared" si="123"/>
        <v>0</v>
      </c>
      <c r="N346" s="13">
        <f t="shared" si="125"/>
        <v>30681.220060000061</v>
      </c>
      <c r="O346" s="13" t="s">
        <v>11</v>
      </c>
      <c r="P346" s="23">
        <f t="shared" si="126"/>
        <v>30681.220060000061</v>
      </c>
    </row>
    <row r="347" spans="1:16">
      <c r="A347" s="12"/>
      <c r="B347" s="12"/>
      <c r="C347" s="12" t="s">
        <v>41</v>
      </c>
      <c r="D347" s="12" t="s">
        <v>42</v>
      </c>
      <c r="E347" s="12" t="s">
        <v>21</v>
      </c>
      <c r="F347" s="13" t="s">
        <v>11</v>
      </c>
      <c r="G347" s="13">
        <v>34.78</v>
      </c>
      <c r="H347" s="13">
        <v>34.659999999999997</v>
      </c>
      <c r="I347" s="14">
        <v>0</v>
      </c>
      <c r="J347" s="14">
        <v>0</v>
      </c>
      <c r="K347" s="14">
        <f t="shared" si="121"/>
        <v>0</v>
      </c>
      <c r="L347" s="13">
        <v>0</v>
      </c>
      <c r="M347" s="13">
        <f t="shared" si="123"/>
        <v>0</v>
      </c>
      <c r="N347" s="13">
        <f t="shared" si="125"/>
        <v>0</v>
      </c>
      <c r="O347" s="13" t="s">
        <v>11</v>
      </c>
      <c r="P347" s="23">
        <f t="shared" si="126"/>
        <v>0</v>
      </c>
    </row>
    <row r="348" spans="1:16" ht="31.5">
      <c r="A348" s="8">
        <v>2906007552</v>
      </c>
      <c r="B348" s="28" t="s">
        <v>190</v>
      </c>
      <c r="C348" s="29"/>
      <c r="D348" s="30"/>
      <c r="E348" s="9" t="s">
        <v>20</v>
      </c>
      <c r="F348" s="10">
        <v>0</v>
      </c>
      <c r="G348" s="10" t="s">
        <v>11</v>
      </c>
      <c r="H348" s="10" t="s">
        <v>11</v>
      </c>
      <c r="I348" s="11">
        <v>0</v>
      </c>
      <c r="J348" s="11">
        <v>0</v>
      </c>
      <c r="K348" s="11">
        <f t="shared" si="121"/>
        <v>0</v>
      </c>
      <c r="L348" s="10">
        <v>0</v>
      </c>
      <c r="M348" s="10">
        <v>0</v>
      </c>
      <c r="N348" s="10">
        <v>0</v>
      </c>
      <c r="O348" s="10">
        <v>0</v>
      </c>
      <c r="P348" s="6">
        <f t="shared" ref="P348:P351" si="127">N348+F348</f>
        <v>0</v>
      </c>
    </row>
    <row r="349" spans="1:16">
      <c r="A349" s="8">
        <v>2906007552</v>
      </c>
      <c r="B349" s="28" t="s">
        <v>190</v>
      </c>
      <c r="C349" s="29"/>
      <c r="D349" s="30"/>
      <c r="E349" s="9" t="s">
        <v>21</v>
      </c>
      <c r="F349" s="10">
        <v>98438.39</v>
      </c>
      <c r="G349" s="10" t="s">
        <v>11</v>
      </c>
      <c r="H349" s="10" t="s">
        <v>11</v>
      </c>
      <c r="I349" s="11">
        <v>22459.343000000001</v>
      </c>
      <c r="J349" s="11">
        <f>J353+J354+J356+J357</f>
        <v>2458.0600000000004</v>
      </c>
      <c r="K349" s="11">
        <f t="shared" si="121"/>
        <v>24917.403000000002</v>
      </c>
      <c r="L349" s="10">
        <v>965163.52000000002</v>
      </c>
      <c r="M349" s="10">
        <f>M353+M354+M356+M357</f>
        <v>90893.872400000007</v>
      </c>
      <c r="N349" s="10">
        <f>N353+N354+N356+N357</f>
        <v>957619.00399999996</v>
      </c>
      <c r="O349" s="10">
        <v>874392.2</v>
      </c>
      <c r="P349" s="6">
        <f t="shared" si="127"/>
        <v>1056057.3939999999</v>
      </c>
    </row>
    <row r="350" spans="1:16">
      <c r="A350" s="8">
        <v>2906007552</v>
      </c>
      <c r="B350" s="28" t="s">
        <v>190</v>
      </c>
      <c r="C350" s="29"/>
      <c r="D350" s="30"/>
      <c r="E350" s="9" t="s">
        <v>19</v>
      </c>
      <c r="F350" s="10">
        <v>0</v>
      </c>
      <c r="G350" s="10" t="s">
        <v>11</v>
      </c>
      <c r="H350" s="10" t="s">
        <v>11</v>
      </c>
      <c r="I350" s="11">
        <v>4239.116</v>
      </c>
      <c r="J350" s="11">
        <f>J352+J355</f>
        <v>1395.163</v>
      </c>
      <c r="K350" s="11">
        <f t="shared" si="121"/>
        <v>5634.2790000000005</v>
      </c>
      <c r="L350" s="10">
        <v>99862.21</v>
      </c>
      <c r="M350" s="10">
        <f>M352+M355</f>
        <v>32731.140709999992</v>
      </c>
      <c r="N350" s="10">
        <f>N352+N355</f>
        <v>132593.35923</v>
      </c>
      <c r="O350" s="10">
        <v>66938.59</v>
      </c>
      <c r="P350" s="6">
        <f t="shared" si="127"/>
        <v>132593.35923</v>
      </c>
    </row>
    <row r="351" spans="1:16">
      <c r="A351" s="8">
        <v>2906007552</v>
      </c>
      <c r="B351" s="28" t="s">
        <v>190</v>
      </c>
      <c r="C351" s="29"/>
      <c r="D351" s="30"/>
      <c r="E351" s="9" t="s">
        <v>2</v>
      </c>
      <c r="F351" s="10">
        <v>98438.39</v>
      </c>
      <c r="G351" s="10" t="s">
        <v>11</v>
      </c>
      <c r="H351" s="10" t="s">
        <v>11</v>
      </c>
      <c r="I351" s="11">
        <v>26698.458999999999</v>
      </c>
      <c r="J351" s="11">
        <f>J348+J349+J350</f>
        <v>3853.2230000000004</v>
      </c>
      <c r="K351" s="11">
        <f t="shared" si="121"/>
        <v>30551.682000000001</v>
      </c>
      <c r="L351" s="10">
        <v>1065025.73</v>
      </c>
      <c r="M351" s="10">
        <f>M348+M349+M350</f>
        <v>123625.01311</v>
      </c>
      <c r="N351" s="10">
        <f>N348+N349+N350</f>
        <v>1090212.36323</v>
      </c>
      <c r="O351" s="10">
        <v>941330.79</v>
      </c>
      <c r="P351" s="6">
        <f t="shared" si="127"/>
        <v>1188650.7532299999</v>
      </c>
    </row>
    <row r="352" spans="1:16" ht="21">
      <c r="A352" s="12"/>
      <c r="B352" s="12"/>
      <c r="C352" s="12" t="s">
        <v>84</v>
      </c>
      <c r="D352" s="12" t="s">
        <v>85</v>
      </c>
      <c r="E352" s="12" t="s">
        <v>19</v>
      </c>
      <c r="F352" s="13" t="s">
        <v>11</v>
      </c>
      <c r="G352" s="13">
        <v>36.549999999999997</v>
      </c>
      <c r="H352" s="13">
        <v>20.28</v>
      </c>
      <c r="I352" s="14">
        <v>1984.24</v>
      </c>
      <c r="J352" s="14">
        <v>662.91200000000003</v>
      </c>
      <c r="K352" s="14">
        <f t="shared" si="121"/>
        <v>2647.152</v>
      </c>
      <c r="L352" s="13">
        <v>32283.58</v>
      </c>
      <c r="M352" s="13">
        <f t="shared" si="123"/>
        <v>10785.578239999997</v>
      </c>
      <c r="N352" s="13">
        <f t="shared" ref="N352:N357" si="128">K352*(G352-H352)</f>
        <v>43069.163039999992</v>
      </c>
      <c r="O352" s="13" t="s">
        <v>11</v>
      </c>
      <c r="P352" s="23">
        <f t="shared" ref="P352:P357" si="129">N352</f>
        <v>43069.163039999992</v>
      </c>
    </row>
    <row r="353" spans="1:16" ht="21">
      <c r="A353" s="12"/>
      <c r="B353" s="12"/>
      <c r="C353" s="12" t="s">
        <v>84</v>
      </c>
      <c r="D353" s="12" t="s">
        <v>85</v>
      </c>
      <c r="E353" s="12" t="s">
        <v>21</v>
      </c>
      <c r="F353" s="13" t="s">
        <v>11</v>
      </c>
      <c r="G353" s="13">
        <v>84.06</v>
      </c>
      <c r="H353" s="13">
        <v>29</v>
      </c>
      <c r="I353" s="14">
        <v>8107.9849999999997</v>
      </c>
      <c r="J353" s="14">
        <v>0</v>
      </c>
      <c r="K353" s="14">
        <f t="shared" si="121"/>
        <v>8107.9849999999997</v>
      </c>
      <c r="L353" s="13">
        <v>446425.64</v>
      </c>
      <c r="M353" s="13">
        <f t="shared" si="123"/>
        <v>0</v>
      </c>
      <c r="N353" s="13">
        <f t="shared" si="128"/>
        <v>446425.65409999999</v>
      </c>
      <c r="O353" s="13" t="s">
        <v>11</v>
      </c>
      <c r="P353" s="23">
        <f t="shared" si="129"/>
        <v>446425.65409999999</v>
      </c>
    </row>
    <row r="354" spans="1:16" ht="21">
      <c r="A354" s="12"/>
      <c r="B354" s="12"/>
      <c r="C354" s="12" t="s">
        <v>84</v>
      </c>
      <c r="D354" s="12" t="s">
        <v>85</v>
      </c>
      <c r="E354" s="12" t="s">
        <v>21</v>
      </c>
      <c r="F354" s="13" t="s">
        <v>11</v>
      </c>
      <c r="G354" s="13">
        <v>84.06</v>
      </c>
      <c r="H354" s="13">
        <v>31.06</v>
      </c>
      <c r="I354" s="14">
        <v>5100.2349999999997</v>
      </c>
      <c r="J354" s="14">
        <v>1376.1010000000001</v>
      </c>
      <c r="K354" s="14">
        <f t="shared" si="121"/>
        <v>6476.3359999999993</v>
      </c>
      <c r="L354" s="13">
        <v>270312.45</v>
      </c>
      <c r="M354" s="13">
        <f t="shared" si="123"/>
        <v>72933.353000000003</v>
      </c>
      <c r="N354" s="13">
        <f t="shared" si="128"/>
        <v>343245.80799999996</v>
      </c>
      <c r="O354" s="13" t="s">
        <v>11</v>
      </c>
      <c r="P354" s="23">
        <f t="shared" si="129"/>
        <v>343245.80799999996</v>
      </c>
    </row>
    <row r="355" spans="1:16" ht="21">
      <c r="A355" s="12"/>
      <c r="B355" s="12"/>
      <c r="C355" s="12" t="s">
        <v>84</v>
      </c>
      <c r="D355" s="12" t="s">
        <v>86</v>
      </c>
      <c r="E355" s="12" t="s">
        <v>19</v>
      </c>
      <c r="F355" s="13" t="s">
        <v>11</v>
      </c>
      <c r="G355" s="13">
        <v>50.25</v>
      </c>
      <c r="H355" s="13">
        <v>20.28</v>
      </c>
      <c r="I355" s="14">
        <v>2254.8760000000002</v>
      </c>
      <c r="J355" s="14">
        <v>732.25099999999998</v>
      </c>
      <c r="K355" s="14">
        <f t="shared" si="121"/>
        <v>2987.1270000000004</v>
      </c>
      <c r="L355" s="13">
        <v>67578.63</v>
      </c>
      <c r="M355" s="13">
        <f t="shared" si="123"/>
        <v>21945.562469999997</v>
      </c>
      <c r="N355" s="13">
        <f t="shared" si="128"/>
        <v>89524.196190000002</v>
      </c>
      <c r="O355" s="13" t="s">
        <v>11</v>
      </c>
      <c r="P355" s="23">
        <f t="shared" si="129"/>
        <v>89524.196190000002</v>
      </c>
    </row>
    <row r="356" spans="1:16" ht="21">
      <c r="A356" s="12"/>
      <c r="B356" s="12"/>
      <c r="C356" s="12" t="s">
        <v>84</v>
      </c>
      <c r="D356" s="12" t="s">
        <v>86</v>
      </c>
      <c r="E356" s="12" t="s">
        <v>21</v>
      </c>
      <c r="F356" s="13" t="s">
        <v>11</v>
      </c>
      <c r="G356" s="13">
        <v>41.1</v>
      </c>
      <c r="H356" s="13">
        <v>25.2</v>
      </c>
      <c r="I356" s="14">
        <v>5116.5990000000002</v>
      </c>
      <c r="J356" s="14">
        <v>0</v>
      </c>
      <c r="K356" s="14">
        <f t="shared" si="121"/>
        <v>5116.5990000000002</v>
      </c>
      <c r="L356" s="13">
        <v>81353.929999999993</v>
      </c>
      <c r="M356" s="13">
        <f t="shared" si="123"/>
        <v>0</v>
      </c>
      <c r="N356" s="13">
        <f t="shared" si="128"/>
        <v>81353.924100000018</v>
      </c>
      <c r="O356" s="13" t="s">
        <v>11</v>
      </c>
      <c r="P356" s="23">
        <f t="shared" si="129"/>
        <v>81353.924100000018</v>
      </c>
    </row>
    <row r="357" spans="1:16" ht="21">
      <c r="A357" s="12"/>
      <c r="B357" s="12"/>
      <c r="C357" s="12" t="s">
        <v>84</v>
      </c>
      <c r="D357" s="12" t="s">
        <v>86</v>
      </c>
      <c r="E357" s="12" t="s">
        <v>21</v>
      </c>
      <c r="F357" s="13" t="s">
        <v>11</v>
      </c>
      <c r="G357" s="13">
        <v>43.59</v>
      </c>
      <c r="H357" s="13">
        <v>26.99</v>
      </c>
      <c r="I357" s="14">
        <v>4134.5240000000003</v>
      </c>
      <c r="J357" s="14">
        <v>1081.9590000000001</v>
      </c>
      <c r="K357" s="14">
        <f t="shared" si="121"/>
        <v>5216.4830000000002</v>
      </c>
      <c r="L357" s="13">
        <v>68633.11</v>
      </c>
      <c r="M357" s="13">
        <f t="shared" si="123"/>
        <v>17960.519400000005</v>
      </c>
      <c r="N357" s="13">
        <f t="shared" si="128"/>
        <v>86593.617800000022</v>
      </c>
      <c r="O357" s="13" t="s">
        <v>11</v>
      </c>
      <c r="P357" s="23">
        <f t="shared" si="129"/>
        <v>86593.617800000022</v>
      </c>
    </row>
    <row r="358" spans="1:16" ht="31.5">
      <c r="A358" s="8">
        <v>2904027521</v>
      </c>
      <c r="B358" s="28" t="s">
        <v>191</v>
      </c>
      <c r="C358" s="29"/>
      <c r="D358" s="30"/>
      <c r="E358" s="9" t="s">
        <v>20</v>
      </c>
      <c r="F358" s="10">
        <v>0</v>
      </c>
      <c r="G358" s="10" t="s">
        <v>11</v>
      </c>
      <c r="H358" s="10" t="s">
        <v>11</v>
      </c>
      <c r="I358" s="11">
        <v>0</v>
      </c>
      <c r="J358" s="11">
        <v>0</v>
      </c>
      <c r="K358" s="11">
        <f t="shared" si="121"/>
        <v>0</v>
      </c>
      <c r="L358" s="10">
        <v>0</v>
      </c>
      <c r="M358" s="10">
        <v>0</v>
      </c>
      <c r="N358" s="10">
        <v>0</v>
      </c>
      <c r="O358" s="10">
        <v>0</v>
      </c>
      <c r="P358" s="6">
        <f t="shared" ref="P358:P361" si="130">N358+F358</f>
        <v>0</v>
      </c>
    </row>
    <row r="359" spans="1:16">
      <c r="A359" s="8">
        <v>2904027521</v>
      </c>
      <c r="B359" s="28" t="s">
        <v>191</v>
      </c>
      <c r="C359" s="29"/>
      <c r="D359" s="30"/>
      <c r="E359" s="9" t="s">
        <v>21</v>
      </c>
      <c r="F359" s="10">
        <v>50813.27</v>
      </c>
      <c r="G359" s="10" t="s">
        <v>11</v>
      </c>
      <c r="H359" s="10" t="s">
        <v>11</v>
      </c>
      <c r="I359" s="11">
        <v>87322.354999999996</v>
      </c>
      <c r="J359" s="11">
        <f>J362+J363+J364</f>
        <v>8884.2579999999998</v>
      </c>
      <c r="K359" s="11">
        <f t="shared" si="121"/>
        <v>96206.612999999998</v>
      </c>
      <c r="L359" s="10">
        <v>887471.06</v>
      </c>
      <c r="M359" s="10">
        <f>M362+M363+M364</f>
        <v>76315.776220000029</v>
      </c>
      <c r="N359" s="10">
        <f>N362+N363+N364</f>
        <v>912973.5701100002</v>
      </c>
      <c r="O359" s="10">
        <v>811208.53</v>
      </c>
      <c r="P359" s="6">
        <f t="shared" si="130"/>
        <v>963786.84011000022</v>
      </c>
    </row>
    <row r="360" spans="1:16">
      <c r="A360" s="8">
        <v>2904027521</v>
      </c>
      <c r="B360" s="28" t="s">
        <v>191</v>
      </c>
      <c r="C360" s="29"/>
      <c r="D360" s="30"/>
      <c r="E360" s="9" t="s">
        <v>19</v>
      </c>
      <c r="F360" s="10">
        <v>0</v>
      </c>
      <c r="G360" s="10" t="s">
        <v>11</v>
      </c>
      <c r="H360" s="10" t="s">
        <v>11</v>
      </c>
      <c r="I360" s="11">
        <v>0</v>
      </c>
      <c r="J360" s="11">
        <v>0</v>
      </c>
      <c r="K360" s="11">
        <f t="shared" si="121"/>
        <v>0</v>
      </c>
      <c r="L360" s="10">
        <v>0</v>
      </c>
      <c r="M360" s="10">
        <v>0</v>
      </c>
      <c r="N360" s="10">
        <v>0</v>
      </c>
      <c r="O360" s="10">
        <v>0</v>
      </c>
      <c r="P360" s="6">
        <f t="shared" si="130"/>
        <v>0</v>
      </c>
    </row>
    <row r="361" spans="1:16">
      <c r="A361" s="8">
        <v>2904027521</v>
      </c>
      <c r="B361" s="28" t="s">
        <v>191</v>
      </c>
      <c r="C361" s="29"/>
      <c r="D361" s="30"/>
      <c r="E361" s="9" t="s">
        <v>2</v>
      </c>
      <c r="F361" s="10">
        <v>50813.27</v>
      </c>
      <c r="G361" s="10" t="s">
        <v>11</v>
      </c>
      <c r="H361" s="10" t="s">
        <v>11</v>
      </c>
      <c r="I361" s="11">
        <v>87322.354999999996</v>
      </c>
      <c r="J361" s="11">
        <f>J358+J359+J360</f>
        <v>8884.2579999999998</v>
      </c>
      <c r="K361" s="11">
        <f t="shared" si="121"/>
        <v>96206.612999999998</v>
      </c>
      <c r="L361" s="10">
        <v>887471.06</v>
      </c>
      <c r="M361" s="10">
        <f>M358+M359+M360</f>
        <v>76315.776220000029</v>
      </c>
      <c r="N361" s="10">
        <f>N358+N359+N360</f>
        <v>912973.5701100002</v>
      </c>
      <c r="O361" s="10">
        <v>811208.53</v>
      </c>
      <c r="P361" s="6">
        <f t="shared" si="130"/>
        <v>963786.84011000022</v>
      </c>
    </row>
    <row r="362" spans="1:16" ht="31.5">
      <c r="A362" s="12"/>
      <c r="B362" s="12"/>
      <c r="C362" s="12" t="s">
        <v>22</v>
      </c>
      <c r="D362" s="12" t="s">
        <v>87</v>
      </c>
      <c r="E362" s="12" t="s">
        <v>21</v>
      </c>
      <c r="F362" s="13" t="s">
        <v>11</v>
      </c>
      <c r="G362" s="13">
        <v>39.01</v>
      </c>
      <c r="H362" s="13">
        <v>28.39</v>
      </c>
      <c r="I362" s="14">
        <v>19593.948</v>
      </c>
      <c r="J362" s="14">
        <v>0</v>
      </c>
      <c r="K362" s="14">
        <f t="shared" si="121"/>
        <v>19593.948</v>
      </c>
      <c r="L362" s="13">
        <v>208087.73</v>
      </c>
      <c r="M362" s="13">
        <f t="shared" si="123"/>
        <v>0</v>
      </c>
      <c r="N362" s="13">
        <f t="shared" ref="N362:N364" si="131">K362*(G362-H362)</f>
        <v>208087.72775999995</v>
      </c>
      <c r="O362" s="13" t="s">
        <v>11</v>
      </c>
      <c r="P362" s="23">
        <f t="shared" ref="P362:P364" si="132">N362</f>
        <v>208087.72775999995</v>
      </c>
    </row>
    <row r="363" spans="1:16" ht="31.5">
      <c r="A363" s="12"/>
      <c r="B363" s="12"/>
      <c r="C363" s="12" t="s">
        <v>22</v>
      </c>
      <c r="D363" s="12" t="s">
        <v>87</v>
      </c>
      <c r="E363" s="12" t="s">
        <v>21</v>
      </c>
      <c r="F363" s="13" t="s">
        <v>11</v>
      </c>
      <c r="G363" s="13">
        <v>43.59</v>
      </c>
      <c r="H363" s="13">
        <v>35</v>
      </c>
      <c r="I363" s="14">
        <v>36539.707000000002</v>
      </c>
      <c r="J363" s="14">
        <v>8884.2579999999998</v>
      </c>
      <c r="K363" s="14">
        <f t="shared" si="121"/>
        <v>45423.965000000004</v>
      </c>
      <c r="L363" s="13">
        <v>313876.08</v>
      </c>
      <c r="M363" s="13">
        <f t="shared" si="123"/>
        <v>76315.776220000029</v>
      </c>
      <c r="N363" s="13">
        <f t="shared" si="131"/>
        <v>390191.85935000016</v>
      </c>
      <c r="O363" s="13" t="s">
        <v>11</v>
      </c>
      <c r="P363" s="23">
        <f t="shared" si="132"/>
        <v>390191.85935000016</v>
      </c>
    </row>
    <row r="364" spans="1:16" ht="31.5">
      <c r="A364" s="12"/>
      <c r="B364" s="12"/>
      <c r="C364" s="12" t="s">
        <v>22</v>
      </c>
      <c r="D364" s="12" t="s">
        <v>87</v>
      </c>
      <c r="E364" s="12" t="s">
        <v>21</v>
      </c>
      <c r="F364" s="13" t="s">
        <v>11</v>
      </c>
      <c r="G364" s="13">
        <v>43.59</v>
      </c>
      <c r="H364" s="13">
        <v>33.5</v>
      </c>
      <c r="I364" s="14">
        <v>31188.7</v>
      </c>
      <c r="J364" s="14">
        <v>0</v>
      </c>
      <c r="K364" s="14">
        <f t="shared" si="121"/>
        <v>31188.7</v>
      </c>
      <c r="L364" s="13">
        <v>314693.98</v>
      </c>
      <c r="M364" s="13">
        <f t="shared" si="123"/>
        <v>0</v>
      </c>
      <c r="N364" s="13">
        <f t="shared" si="131"/>
        <v>314693.98300000012</v>
      </c>
      <c r="O364" s="13" t="s">
        <v>11</v>
      </c>
      <c r="P364" s="23">
        <f t="shared" si="132"/>
        <v>314693.98300000012</v>
      </c>
    </row>
    <row r="365" spans="1:16" ht="31.5">
      <c r="A365" s="8">
        <v>2910005156</v>
      </c>
      <c r="B365" s="28" t="s">
        <v>192</v>
      </c>
      <c r="C365" s="29"/>
      <c r="D365" s="30"/>
      <c r="E365" s="9" t="s">
        <v>20</v>
      </c>
      <c r="F365" s="10">
        <v>0</v>
      </c>
      <c r="G365" s="10" t="s">
        <v>11</v>
      </c>
      <c r="H365" s="10" t="s">
        <v>11</v>
      </c>
      <c r="I365" s="11">
        <v>0</v>
      </c>
      <c r="J365" s="11">
        <v>0</v>
      </c>
      <c r="K365" s="11">
        <f t="shared" si="121"/>
        <v>0</v>
      </c>
      <c r="L365" s="10">
        <v>0</v>
      </c>
      <c r="M365" s="10">
        <v>0</v>
      </c>
      <c r="N365" s="10">
        <v>0</v>
      </c>
      <c r="O365" s="10">
        <v>0</v>
      </c>
      <c r="P365" s="6">
        <f t="shared" ref="P365:P368" si="133">N365+F365</f>
        <v>0</v>
      </c>
    </row>
    <row r="366" spans="1:16">
      <c r="A366" s="8">
        <v>2910005156</v>
      </c>
      <c r="B366" s="28" t="s">
        <v>192</v>
      </c>
      <c r="C366" s="29"/>
      <c r="D366" s="30"/>
      <c r="E366" s="9" t="s">
        <v>21</v>
      </c>
      <c r="F366" s="10">
        <v>0</v>
      </c>
      <c r="G366" s="10" t="s">
        <v>11</v>
      </c>
      <c r="H366" s="10" t="s">
        <v>11</v>
      </c>
      <c r="I366" s="11">
        <v>9544.6389999999992</v>
      </c>
      <c r="J366" s="11">
        <f>J369+J370+J371+J372</f>
        <v>1374.922</v>
      </c>
      <c r="K366" s="11">
        <f t="shared" si="121"/>
        <v>10919.561</v>
      </c>
      <c r="L366" s="10">
        <v>561020.53</v>
      </c>
      <c r="M366" s="10">
        <f>M369+M370+M371+M372</f>
        <v>78006.699259999994</v>
      </c>
      <c r="N366" s="10">
        <f>N369+N370+N371+N372</f>
        <v>639027.23869000003</v>
      </c>
      <c r="O366" s="10">
        <v>482367.91</v>
      </c>
      <c r="P366" s="6">
        <f t="shared" si="133"/>
        <v>639027.23869000003</v>
      </c>
    </row>
    <row r="367" spans="1:16">
      <c r="A367" s="8">
        <v>2910005156</v>
      </c>
      <c r="B367" s="28" t="s">
        <v>192</v>
      </c>
      <c r="C367" s="29"/>
      <c r="D367" s="30"/>
      <c r="E367" s="9" t="s">
        <v>19</v>
      </c>
      <c r="F367" s="10">
        <v>0</v>
      </c>
      <c r="G367" s="10" t="s">
        <v>11</v>
      </c>
      <c r="H367" s="10" t="s">
        <v>11</v>
      </c>
      <c r="I367" s="11">
        <v>0</v>
      </c>
      <c r="J367" s="11">
        <v>0</v>
      </c>
      <c r="K367" s="11">
        <f t="shared" si="121"/>
        <v>0</v>
      </c>
      <c r="L367" s="10">
        <v>0</v>
      </c>
      <c r="M367" s="10">
        <v>0</v>
      </c>
      <c r="N367" s="10">
        <v>0</v>
      </c>
      <c r="O367" s="10">
        <v>0</v>
      </c>
      <c r="P367" s="6">
        <f t="shared" si="133"/>
        <v>0</v>
      </c>
    </row>
    <row r="368" spans="1:16">
      <c r="A368" s="8">
        <v>2910005156</v>
      </c>
      <c r="B368" s="28" t="s">
        <v>192</v>
      </c>
      <c r="C368" s="29"/>
      <c r="D368" s="30"/>
      <c r="E368" s="9" t="s">
        <v>2</v>
      </c>
      <c r="F368" s="10">
        <v>0</v>
      </c>
      <c r="G368" s="10" t="s">
        <v>11</v>
      </c>
      <c r="H368" s="10" t="s">
        <v>11</v>
      </c>
      <c r="I368" s="11">
        <v>9544.6389999999992</v>
      </c>
      <c r="J368" s="11">
        <f>J365+J366+J367</f>
        <v>1374.922</v>
      </c>
      <c r="K368" s="11">
        <f t="shared" si="121"/>
        <v>10919.561</v>
      </c>
      <c r="L368" s="10">
        <v>561020.53</v>
      </c>
      <c r="M368" s="10">
        <f>M365+M366+M367</f>
        <v>78006.699259999994</v>
      </c>
      <c r="N368" s="10">
        <f>N365+N366+N367</f>
        <v>639027.23869000003</v>
      </c>
      <c r="O368" s="10">
        <v>482367.91</v>
      </c>
      <c r="P368" s="6">
        <f t="shared" si="133"/>
        <v>639027.23869000003</v>
      </c>
    </row>
    <row r="369" spans="1:16" ht="21">
      <c r="A369" s="12"/>
      <c r="B369" s="12"/>
      <c r="C369" s="12" t="s">
        <v>88</v>
      </c>
      <c r="D369" s="12" t="s">
        <v>89</v>
      </c>
      <c r="E369" s="12" t="s">
        <v>21</v>
      </c>
      <c r="F369" s="13" t="s">
        <v>11</v>
      </c>
      <c r="G369" s="13">
        <v>146.69</v>
      </c>
      <c r="H369" s="13">
        <v>51.7</v>
      </c>
      <c r="I369" s="14">
        <v>2108.1030000000001</v>
      </c>
      <c r="J369" s="14">
        <v>307.68</v>
      </c>
      <c r="K369" s="14">
        <f t="shared" si="121"/>
        <v>2415.7829999999999</v>
      </c>
      <c r="L369" s="13">
        <v>200248.69</v>
      </c>
      <c r="M369" s="13">
        <f t="shared" si="123"/>
        <v>29226.5232</v>
      </c>
      <c r="N369" s="13">
        <f t="shared" ref="N369:N372" si="134">K369*(G369-H369)</f>
        <v>229475.22716999997</v>
      </c>
      <c r="O369" s="13" t="s">
        <v>11</v>
      </c>
      <c r="P369" s="23">
        <f t="shared" ref="P369:P372" si="135">N369</f>
        <v>229475.22716999997</v>
      </c>
    </row>
    <row r="370" spans="1:16" ht="21">
      <c r="A370" s="12"/>
      <c r="B370" s="12"/>
      <c r="C370" s="12" t="s">
        <v>88</v>
      </c>
      <c r="D370" s="12" t="s">
        <v>90</v>
      </c>
      <c r="E370" s="12" t="s">
        <v>21</v>
      </c>
      <c r="F370" s="13" t="s">
        <v>11</v>
      </c>
      <c r="G370" s="13">
        <v>155</v>
      </c>
      <c r="H370" s="13">
        <v>23.1</v>
      </c>
      <c r="I370" s="14">
        <v>1193.4480000000001</v>
      </c>
      <c r="J370" s="14">
        <v>156.279</v>
      </c>
      <c r="K370" s="14">
        <f t="shared" si="121"/>
        <v>1349.7270000000001</v>
      </c>
      <c r="L370" s="13">
        <v>157415.79</v>
      </c>
      <c r="M370" s="13">
        <f t="shared" si="123"/>
        <v>20613.200100000002</v>
      </c>
      <c r="N370" s="13">
        <f t="shared" si="134"/>
        <v>178028.99130000002</v>
      </c>
      <c r="O370" s="13" t="s">
        <v>11</v>
      </c>
      <c r="P370" s="23">
        <f t="shared" si="135"/>
        <v>178028.99130000002</v>
      </c>
    </row>
    <row r="371" spans="1:16" ht="21">
      <c r="A371" s="12"/>
      <c r="B371" s="12"/>
      <c r="C371" s="12" t="s">
        <v>88</v>
      </c>
      <c r="D371" s="12" t="s">
        <v>91</v>
      </c>
      <c r="E371" s="12" t="s">
        <v>21</v>
      </c>
      <c r="F371" s="13" t="s">
        <v>11</v>
      </c>
      <c r="G371" s="13">
        <v>87.62</v>
      </c>
      <c r="H371" s="13">
        <v>53.07</v>
      </c>
      <c r="I371" s="14">
        <v>2842.91</v>
      </c>
      <c r="J371" s="14">
        <v>0</v>
      </c>
      <c r="K371" s="14">
        <f t="shared" si="121"/>
        <v>2842.91</v>
      </c>
      <c r="L371" s="13">
        <v>98222.54</v>
      </c>
      <c r="M371" s="13">
        <f t="shared" si="123"/>
        <v>0</v>
      </c>
      <c r="N371" s="13">
        <f t="shared" si="134"/>
        <v>98222.540500000003</v>
      </c>
      <c r="O371" s="13" t="s">
        <v>11</v>
      </c>
      <c r="P371" s="23">
        <f t="shared" si="135"/>
        <v>98222.540500000003</v>
      </c>
    </row>
    <row r="372" spans="1:16" ht="21">
      <c r="A372" s="12"/>
      <c r="B372" s="12"/>
      <c r="C372" s="12" t="s">
        <v>88</v>
      </c>
      <c r="D372" s="12" t="s">
        <v>91</v>
      </c>
      <c r="E372" s="12" t="s">
        <v>21</v>
      </c>
      <c r="F372" s="13" t="s">
        <v>11</v>
      </c>
      <c r="G372" s="13">
        <v>87.62</v>
      </c>
      <c r="H372" s="13">
        <v>56.7</v>
      </c>
      <c r="I372" s="14">
        <v>3400.1779999999999</v>
      </c>
      <c r="J372" s="14">
        <v>910.96299999999997</v>
      </c>
      <c r="K372" s="14">
        <f t="shared" si="121"/>
        <v>4311.1409999999996</v>
      </c>
      <c r="L372" s="13">
        <v>105133.51</v>
      </c>
      <c r="M372" s="13">
        <f t="shared" si="123"/>
        <v>28166.97596</v>
      </c>
      <c r="N372" s="13">
        <f t="shared" si="134"/>
        <v>133300.47972</v>
      </c>
      <c r="O372" s="13" t="s">
        <v>11</v>
      </c>
      <c r="P372" s="23">
        <f t="shared" si="135"/>
        <v>133300.47972</v>
      </c>
    </row>
    <row r="373" spans="1:16" ht="31.5">
      <c r="A373" s="8">
        <v>2920015756</v>
      </c>
      <c r="B373" s="28" t="s">
        <v>193</v>
      </c>
      <c r="C373" s="29"/>
      <c r="D373" s="30"/>
      <c r="E373" s="9" t="s">
        <v>20</v>
      </c>
      <c r="F373" s="10">
        <v>0</v>
      </c>
      <c r="G373" s="10" t="s">
        <v>11</v>
      </c>
      <c r="H373" s="10" t="s">
        <v>11</v>
      </c>
      <c r="I373" s="11">
        <v>0</v>
      </c>
      <c r="J373" s="11">
        <v>0</v>
      </c>
      <c r="K373" s="11">
        <f t="shared" si="121"/>
        <v>0</v>
      </c>
      <c r="L373" s="10">
        <v>0</v>
      </c>
      <c r="M373" s="10">
        <v>0</v>
      </c>
      <c r="N373" s="10">
        <v>0</v>
      </c>
      <c r="O373" s="10">
        <v>0</v>
      </c>
      <c r="P373" s="6">
        <f t="shared" ref="P373:P376" si="136">N373+F373</f>
        <v>0</v>
      </c>
    </row>
    <row r="374" spans="1:16">
      <c r="A374" s="8">
        <v>2920015756</v>
      </c>
      <c r="B374" s="28" t="s">
        <v>193</v>
      </c>
      <c r="C374" s="29"/>
      <c r="D374" s="30"/>
      <c r="E374" s="9" t="s">
        <v>21</v>
      </c>
      <c r="F374" s="10">
        <v>0</v>
      </c>
      <c r="G374" s="10" t="s">
        <v>11</v>
      </c>
      <c r="H374" s="10" t="s">
        <v>11</v>
      </c>
      <c r="I374" s="11">
        <v>30362.984</v>
      </c>
      <c r="J374" s="11">
        <f>J379+J380+J381</f>
        <v>6531.23</v>
      </c>
      <c r="K374" s="11">
        <f t="shared" si="121"/>
        <v>36894.214</v>
      </c>
      <c r="L374" s="10">
        <v>1623144.39</v>
      </c>
      <c r="M374" s="10">
        <f>M379+M380+M381</f>
        <v>347075.38320000004</v>
      </c>
      <c r="N374" s="10">
        <f>N379+N380+N381</f>
        <v>1970219.7794400002</v>
      </c>
      <c r="O374" s="10">
        <v>1276069.01</v>
      </c>
      <c r="P374" s="6">
        <f t="shared" si="136"/>
        <v>1970219.7794400002</v>
      </c>
    </row>
    <row r="375" spans="1:16">
      <c r="A375" s="8">
        <v>2920015756</v>
      </c>
      <c r="B375" s="28" t="s">
        <v>193</v>
      </c>
      <c r="C375" s="29"/>
      <c r="D375" s="30"/>
      <c r="E375" s="9" t="s">
        <v>19</v>
      </c>
      <c r="F375" s="10">
        <v>0</v>
      </c>
      <c r="G375" s="10" t="s">
        <v>11</v>
      </c>
      <c r="H375" s="10" t="s">
        <v>11</v>
      </c>
      <c r="I375" s="11">
        <v>12234.319</v>
      </c>
      <c r="J375" s="11">
        <f>J377+J378</f>
        <v>2418.752</v>
      </c>
      <c r="K375" s="11">
        <f t="shared" si="121"/>
        <v>14653.071</v>
      </c>
      <c r="L375" s="10">
        <v>92684.46</v>
      </c>
      <c r="M375" s="10">
        <f>M377+M378</f>
        <v>17584.327039999989</v>
      </c>
      <c r="N375" s="10">
        <f>N377+N378</f>
        <v>110268.78278999994</v>
      </c>
      <c r="O375" s="10">
        <v>75100.13</v>
      </c>
      <c r="P375" s="6">
        <f t="shared" si="136"/>
        <v>110268.78278999994</v>
      </c>
    </row>
    <row r="376" spans="1:16">
      <c r="A376" s="8">
        <v>2920015756</v>
      </c>
      <c r="B376" s="28" t="s">
        <v>193</v>
      </c>
      <c r="C376" s="29"/>
      <c r="D376" s="30"/>
      <c r="E376" s="9" t="s">
        <v>2</v>
      </c>
      <c r="F376" s="10">
        <v>0</v>
      </c>
      <c r="G376" s="10" t="s">
        <v>11</v>
      </c>
      <c r="H376" s="10" t="s">
        <v>11</v>
      </c>
      <c r="I376" s="11">
        <v>42597.303</v>
      </c>
      <c r="J376" s="11">
        <f>J373+J374+J375</f>
        <v>8949.982</v>
      </c>
      <c r="K376" s="11">
        <f t="shared" si="121"/>
        <v>51547.285000000003</v>
      </c>
      <c r="L376" s="10">
        <v>1715828.85</v>
      </c>
      <c r="M376" s="10">
        <f>M373+M374+M375</f>
        <v>364659.71024000004</v>
      </c>
      <c r="N376" s="10">
        <f>N373+N374+N375</f>
        <v>2080488.56223</v>
      </c>
      <c r="O376" s="10">
        <v>1351169.14</v>
      </c>
      <c r="P376" s="6">
        <f t="shared" si="136"/>
        <v>2080488.56223</v>
      </c>
    </row>
    <row r="377" spans="1:16">
      <c r="A377" s="12"/>
      <c r="B377" s="12"/>
      <c r="C377" s="12" t="s">
        <v>71</v>
      </c>
      <c r="D377" s="12" t="s">
        <v>92</v>
      </c>
      <c r="E377" s="12" t="s">
        <v>19</v>
      </c>
      <c r="F377" s="13" t="s">
        <v>11</v>
      </c>
      <c r="G377" s="13">
        <v>35.369999999999997</v>
      </c>
      <c r="H377" s="13">
        <v>26.24</v>
      </c>
      <c r="I377" s="14">
        <v>2011.2670000000001</v>
      </c>
      <c r="J377" s="14">
        <v>0</v>
      </c>
      <c r="K377" s="14">
        <f t="shared" si="121"/>
        <v>2011.2670000000001</v>
      </c>
      <c r="L377" s="13">
        <v>18362.87</v>
      </c>
      <c r="M377" s="13">
        <f t="shared" si="123"/>
        <v>0</v>
      </c>
      <c r="N377" s="13">
        <f t="shared" ref="N377:N381" si="137">K377*(G377-H377)</f>
        <v>18362.867709999999</v>
      </c>
      <c r="O377" s="13" t="s">
        <v>11</v>
      </c>
      <c r="P377" s="23">
        <f t="shared" ref="P377:P381" si="138">N377</f>
        <v>18362.867709999999</v>
      </c>
    </row>
    <row r="378" spans="1:16">
      <c r="A378" s="12"/>
      <c r="B378" s="12"/>
      <c r="C378" s="12" t="s">
        <v>71</v>
      </c>
      <c r="D378" s="12" t="s">
        <v>92</v>
      </c>
      <c r="E378" s="12" t="s">
        <v>19</v>
      </c>
      <c r="F378" s="13" t="s">
        <v>11</v>
      </c>
      <c r="G378" s="13">
        <v>35.369999999999997</v>
      </c>
      <c r="H378" s="13">
        <v>28.1</v>
      </c>
      <c r="I378" s="14">
        <v>10223.052</v>
      </c>
      <c r="J378" s="14">
        <v>2418.752</v>
      </c>
      <c r="K378" s="14">
        <f t="shared" si="121"/>
        <v>12641.804</v>
      </c>
      <c r="L378" s="13">
        <v>74321.59</v>
      </c>
      <c r="M378" s="13">
        <f t="shared" si="123"/>
        <v>17584.327039999989</v>
      </c>
      <c r="N378" s="13">
        <f t="shared" si="137"/>
        <v>91905.915079999948</v>
      </c>
      <c r="O378" s="13" t="s">
        <v>11</v>
      </c>
      <c r="P378" s="23">
        <f t="shared" si="138"/>
        <v>91905.915079999948</v>
      </c>
    </row>
    <row r="379" spans="1:16">
      <c r="A379" s="12"/>
      <c r="B379" s="12"/>
      <c r="C379" s="12" t="s">
        <v>71</v>
      </c>
      <c r="D379" s="12" t="s">
        <v>92</v>
      </c>
      <c r="E379" s="12" t="s">
        <v>21</v>
      </c>
      <c r="F379" s="13" t="s">
        <v>11</v>
      </c>
      <c r="G379" s="13">
        <v>81.37</v>
      </c>
      <c r="H379" s="13">
        <v>26.45</v>
      </c>
      <c r="I379" s="14">
        <v>4870.1099999999997</v>
      </c>
      <c r="J379" s="14">
        <v>0</v>
      </c>
      <c r="K379" s="14">
        <f t="shared" si="121"/>
        <v>4870.1099999999997</v>
      </c>
      <c r="L379" s="13">
        <v>267466.44</v>
      </c>
      <c r="M379" s="13">
        <f t="shared" si="123"/>
        <v>0</v>
      </c>
      <c r="N379" s="13">
        <f t="shared" si="137"/>
        <v>267466.4412</v>
      </c>
      <c r="O379" s="13" t="s">
        <v>11</v>
      </c>
      <c r="P379" s="23">
        <f t="shared" si="138"/>
        <v>267466.4412</v>
      </c>
    </row>
    <row r="380" spans="1:16">
      <c r="A380" s="12"/>
      <c r="B380" s="12"/>
      <c r="C380" s="12" t="s">
        <v>71</v>
      </c>
      <c r="D380" s="12" t="s">
        <v>92</v>
      </c>
      <c r="E380" s="12" t="s">
        <v>21</v>
      </c>
      <c r="F380" s="13" t="s">
        <v>11</v>
      </c>
      <c r="G380" s="13">
        <v>81.37</v>
      </c>
      <c r="H380" s="13">
        <v>28.33</v>
      </c>
      <c r="I380" s="14">
        <v>23651.25</v>
      </c>
      <c r="J380" s="14">
        <v>6188.03</v>
      </c>
      <c r="K380" s="14">
        <f t="shared" si="121"/>
        <v>29839.279999999999</v>
      </c>
      <c r="L380" s="13">
        <v>1254462.3</v>
      </c>
      <c r="M380" s="13">
        <f t="shared" si="123"/>
        <v>328213.11120000004</v>
      </c>
      <c r="N380" s="13">
        <f t="shared" si="137"/>
        <v>1582675.4112000002</v>
      </c>
      <c r="O380" s="13" t="s">
        <v>11</v>
      </c>
      <c r="P380" s="23">
        <f t="shared" si="138"/>
        <v>1582675.4112000002</v>
      </c>
    </row>
    <row r="381" spans="1:16">
      <c r="A381" s="12"/>
      <c r="B381" s="12"/>
      <c r="C381" s="12" t="s">
        <v>71</v>
      </c>
      <c r="D381" s="12" t="s">
        <v>80</v>
      </c>
      <c r="E381" s="12" t="s">
        <v>21</v>
      </c>
      <c r="F381" s="13" t="s">
        <v>11</v>
      </c>
      <c r="G381" s="13">
        <v>140.32</v>
      </c>
      <c r="H381" s="13">
        <v>85.36</v>
      </c>
      <c r="I381" s="14">
        <v>1841.624</v>
      </c>
      <c r="J381" s="14">
        <v>343.2</v>
      </c>
      <c r="K381" s="14">
        <f t="shared" si="121"/>
        <v>2184.8240000000001</v>
      </c>
      <c r="L381" s="13">
        <v>101215.65</v>
      </c>
      <c r="M381" s="13">
        <f t="shared" si="123"/>
        <v>18862.271999999997</v>
      </c>
      <c r="N381" s="13">
        <f t="shared" si="137"/>
        <v>120077.92704</v>
      </c>
      <c r="O381" s="13" t="s">
        <v>11</v>
      </c>
      <c r="P381" s="23">
        <f t="shared" si="138"/>
        <v>120077.92704</v>
      </c>
    </row>
    <row r="382" spans="1:16" ht="31.5">
      <c r="A382" s="8">
        <v>2907015972</v>
      </c>
      <c r="B382" s="28" t="s">
        <v>194</v>
      </c>
      <c r="C382" s="29"/>
      <c r="D382" s="30"/>
      <c r="E382" s="9" t="s">
        <v>20</v>
      </c>
      <c r="F382" s="10">
        <v>0</v>
      </c>
      <c r="G382" s="10" t="s">
        <v>11</v>
      </c>
      <c r="H382" s="10" t="s">
        <v>11</v>
      </c>
      <c r="I382" s="11">
        <v>0</v>
      </c>
      <c r="J382" s="11">
        <v>0</v>
      </c>
      <c r="K382" s="11">
        <f t="shared" si="121"/>
        <v>0</v>
      </c>
      <c r="L382" s="10">
        <v>0</v>
      </c>
      <c r="M382" s="10">
        <v>0</v>
      </c>
      <c r="N382" s="10">
        <v>0</v>
      </c>
      <c r="O382" s="10">
        <v>0</v>
      </c>
      <c r="P382" s="6">
        <f t="shared" ref="P382:P385" si="139">N382+F382</f>
        <v>0</v>
      </c>
    </row>
    <row r="383" spans="1:16">
      <c r="A383" s="8">
        <v>2907015972</v>
      </c>
      <c r="B383" s="28" t="s">
        <v>194</v>
      </c>
      <c r="C383" s="29"/>
      <c r="D383" s="30"/>
      <c r="E383" s="9" t="s">
        <v>21</v>
      </c>
      <c r="F383" s="10">
        <v>335984.2</v>
      </c>
      <c r="G383" s="10" t="s">
        <v>11</v>
      </c>
      <c r="H383" s="10" t="s">
        <v>11</v>
      </c>
      <c r="I383" s="11">
        <v>553090.97100000002</v>
      </c>
      <c r="J383" s="11">
        <f>J388+J389+J392+J393+J396+J397</f>
        <v>57564.705000000002</v>
      </c>
      <c r="K383" s="11">
        <f t="shared" si="121"/>
        <v>610655.67599999998</v>
      </c>
      <c r="L383" s="10">
        <v>3467750.38</v>
      </c>
      <c r="M383" s="10">
        <f>M388+M389+M392+M393+M396+M397</f>
        <v>364128.76364999998</v>
      </c>
      <c r="N383" s="10">
        <f>N388+N389+N392+N393+N396+N397</f>
        <v>3495894.94349</v>
      </c>
      <c r="O383" s="10">
        <v>3103621.61</v>
      </c>
      <c r="P383" s="6">
        <f t="shared" si="139"/>
        <v>3831879.1434900002</v>
      </c>
    </row>
    <row r="384" spans="1:16">
      <c r="A384" s="8">
        <v>2907015972</v>
      </c>
      <c r="B384" s="28" t="s">
        <v>194</v>
      </c>
      <c r="C384" s="29"/>
      <c r="D384" s="30"/>
      <c r="E384" s="9" t="s">
        <v>19</v>
      </c>
      <c r="F384" s="10">
        <v>353081.72</v>
      </c>
      <c r="G384" s="10" t="s">
        <v>11</v>
      </c>
      <c r="H384" s="10" t="s">
        <v>11</v>
      </c>
      <c r="I384" s="11">
        <v>479773.21</v>
      </c>
      <c r="J384" s="11">
        <f>J386+J387+J390+J391+J394+J395</f>
        <v>50142.111000000004</v>
      </c>
      <c r="K384" s="11">
        <f t="shared" si="121"/>
        <v>529915.321</v>
      </c>
      <c r="L384" s="10">
        <v>3453434.69</v>
      </c>
      <c r="M384" s="10">
        <f>M386+M387+M390+M391+M394+M395</f>
        <v>340464.93368999998</v>
      </c>
      <c r="N384" s="10">
        <f>N386+N387+N390+N391+N394+N395</f>
        <v>3440817.8871699995</v>
      </c>
      <c r="O384" s="10">
        <v>3112969.76</v>
      </c>
      <c r="P384" s="6">
        <f t="shared" si="139"/>
        <v>3793899.6071699997</v>
      </c>
    </row>
    <row r="385" spans="1:16">
      <c r="A385" s="8">
        <v>2907015972</v>
      </c>
      <c r="B385" s="28" t="s">
        <v>194</v>
      </c>
      <c r="C385" s="29"/>
      <c r="D385" s="30"/>
      <c r="E385" s="9" t="s">
        <v>2</v>
      </c>
      <c r="F385" s="10">
        <v>689065.92</v>
      </c>
      <c r="G385" s="10" t="s">
        <v>11</v>
      </c>
      <c r="H385" s="10" t="s">
        <v>11</v>
      </c>
      <c r="I385" s="11">
        <v>1032864.181</v>
      </c>
      <c r="J385" s="11">
        <f>J382+J383+J384</f>
        <v>107706.81600000001</v>
      </c>
      <c r="K385" s="11">
        <f t="shared" si="121"/>
        <v>1140570.997</v>
      </c>
      <c r="L385" s="10">
        <v>6921185.0700000003</v>
      </c>
      <c r="M385" s="10">
        <f>M382+M383+M384</f>
        <v>704593.69733999996</v>
      </c>
      <c r="N385" s="10">
        <f>N382+N383+N384</f>
        <v>6936712.8306599995</v>
      </c>
      <c r="O385" s="10">
        <v>6216591.3700000001</v>
      </c>
      <c r="P385" s="6">
        <f t="shared" si="139"/>
        <v>7625778.7506599994</v>
      </c>
    </row>
    <row r="386" spans="1:16">
      <c r="A386" s="12"/>
      <c r="B386" s="12"/>
      <c r="C386" s="12" t="s">
        <v>43</v>
      </c>
      <c r="D386" s="12" t="s">
        <v>93</v>
      </c>
      <c r="E386" s="12" t="s">
        <v>19</v>
      </c>
      <c r="F386" s="13" t="s">
        <v>11</v>
      </c>
      <c r="G386" s="13">
        <v>28.28</v>
      </c>
      <c r="H386" s="13">
        <v>22.03</v>
      </c>
      <c r="I386" s="14">
        <v>604.57600000000002</v>
      </c>
      <c r="J386" s="14">
        <v>0</v>
      </c>
      <c r="K386" s="14">
        <f t="shared" si="121"/>
        <v>604.57600000000002</v>
      </c>
      <c r="L386" s="13">
        <v>3778.63</v>
      </c>
      <c r="M386" s="13">
        <f t="shared" si="123"/>
        <v>0</v>
      </c>
      <c r="N386" s="13">
        <f t="shared" ref="N386:N397" si="140">K386*(G386-H386)</f>
        <v>3778.6000000000004</v>
      </c>
      <c r="O386" s="13" t="s">
        <v>11</v>
      </c>
      <c r="P386" s="23">
        <f t="shared" ref="P386:P397" si="141">N386</f>
        <v>3778.6000000000004</v>
      </c>
    </row>
    <row r="387" spans="1:16">
      <c r="A387" s="12"/>
      <c r="B387" s="12"/>
      <c r="C387" s="12" t="s">
        <v>43</v>
      </c>
      <c r="D387" s="12" t="s">
        <v>93</v>
      </c>
      <c r="E387" s="12" t="s">
        <v>19</v>
      </c>
      <c r="F387" s="13" t="s">
        <v>11</v>
      </c>
      <c r="G387" s="13">
        <v>30.39</v>
      </c>
      <c r="H387" s="13">
        <v>23.6</v>
      </c>
      <c r="I387" s="14">
        <v>414.12299999999999</v>
      </c>
      <c r="J387" s="14">
        <v>79.165000000000006</v>
      </c>
      <c r="K387" s="14">
        <f t="shared" si="121"/>
        <v>493.28800000000001</v>
      </c>
      <c r="L387" s="13">
        <v>2811.89</v>
      </c>
      <c r="M387" s="13">
        <f t="shared" si="123"/>
        <v>537.53035</v>
      </c>
      <c r="N387" s="13">
        <f t="shared" si="140"/>
        <v>3349.4255199999998</v>
      </c>
      <c r="O387" s="13" t="s">
        <v>11</v>
      </c>
      <c r="P387" s="23">
        <f t="shared" si="141"/>
        <v>3349.4255199999998</v>
      </c>
    </row>
    <row r="388" spans="1:16">
      <c r="A388" s="12"/>
      <c r="B388" s="12"/>
      <c r="C388" s="12" t="s">
        <v>43</v>
      </c>
      <c r="D388" s="12" t="s">
        <v>93</v>
      </c>
      <c r="E388" s="12" t="s">
        <v>21</v>
      </c>
      <c r="F388" s="13" t="s">
        <v>11</v>
      </c>
      <c r="G388" s="13">
        <v>27.7</v>
      </c>
      <c r="H388" s="13">
        <v>22.46</v>
      </c>
      <c r="I388" s="14">
        <v>2233.913</v>
      </c>
      <c r="J388" s="14">
        <v>0</v>
      </c>
      <c r="K388" s="14">
        <f t="shared" si="121"/>
        <v>2233.913</v>
      </c>
      <c r="L388" s="13">
        <v>11705.7</v>
      </c>
      <c r="M388" s="13">
        <f t="shared" si="123"/>
        <v>0</v>
      </c>
      <c r="N388" s="13">
        <f t="shared" si="140"/>
        <v>11705.704119999997</v>
      </c>
      <c r="O388" s="13" t="s">
        <v>11</v>
      </c>
      <c r="P388" s="23">
        <f t="shared" si="141"/>
        <v>11705.704119999997</v>
      </c>
    </row>
    <row r="389" spans="1:16">
      <c r="A389" s="12"/>
      <c r="B389" s="12"/>
      <c r="C389" s="12" t="s">
        <v>43</v>
      </c>
      <c r="D389" s="12" t="s">
        <v>93</v>
      </c>
      <c r="E389" s="12" t="s">
        <v>21</v>
      </c>
      <c r="F389" s="13" t="s">
        <v>11</v>
      </c>
      <c r="G389" s="13">
        <v>28.94</v>
      </c>
      <c r="H389" s="13">
        <v>24.05</v>
      </c>
      <c r="I389" s="14">
        <v>2163.241</v>
      </c>
      <c r="J389" s="14">
        <v>521.42100000000005</v>
      </c>
      <c r="K389" s="14">
        <f t="shared" si="121"/>
        <v>2684.6620000000003</v>
      </c>
      <c r="L389" s="13">
        <v>10578.24</v>
      </c>
      <c r="M389" s="13">
        <f t="shared" si="123"/>
        <v>2549.7486900000004</v>
      </c>
      <c r="N389" s="13">
        <f t="shared" si="140"/>
        <v>13127.997180000002</v>
      </c>
      <c r="O389" s="13" t="s">
        <v>11</v>
      </c>
      <c r="P389" s="23">
        <f t="shared" si="141"/>
        <v>13127.997180000002</v>
      </c>
    </row>
    <row r="390" spans="1:16">
      <c r="A390" s="12"/>
      <c r="B390" s="12"/>
      <c r="C390" s="12" t="s">
        <v>43</v>
      </c>
      <c r="D390" s="12" t="s">
        <v>94</v>
      </c>
      <c r="E390" s="12" t="s">
        <v>19</v>
      </c>
      <c r="F390" s="13" t="s">
        <v>11</v>
      </c>
      <c r="G390" s="13">
        <v>28.28</v>
      </c>
      <c r="H390" s="13">
        <v>22.03</v>
      </c>
      <c r="I390" s="14">
        <v>268804.92700000003</v>
      </c>
      <c r="J390" s="14">
        <v>0</v>
      </c>
      <c r="K390" s="14">
        <f t="shared" si="121"/>
        <v>268804.92700000003</v>
      </c>
      <c r="L390" s="13">
        <v>1680030.79</v>
      </c>
      <c r="M390" s="13">
        <f t="shared" si="123"/>
        <v>0</v>
      </c>
      <c r="N390" s="13">
        <f t="shared" si="140"/>
        <v>1680030.7937500002</v>
      </c>
      <c r="O390" s="13" t="s">
        <v>11</v>
      </c>
      <c r="P390" s="23">
        <f t="shared" si="141"/>
        <v>1680030.7937500002</v>
      </c>
    </row>
    <row r="391" spans="1:16">
      <c r="A391" s="12"/>
      <c r="B391" s="12"/>
      <c r="C391" s="12" t="s">
        <v>43</v>
      </c>
      <c r="D391" s="12" t="s">
        <v>94</v>
      </c>
      <c r="E391" s="12" t="s">
        <v>19</v>
      </c>
      <c r="F391" s="13" t="s">
        <v>11</v>
      </c>
      <c r="G391" s="13">
        <v>30.39</v>
      </c>
      <c r="H391" s="13">
        <v>23.6</v>
      </c>
      <c r="I391" s="14">
        <v>173355.72399999999</v>
      </c>
      <c r="J391" s="14">
        <v>46727.178</v>
      </c>
      <c r="K391" s="14">
        <f t="shared" si="121"/>
        <v>220082.902</v>
      </c>
      <c r="L391" s="13">
        <v>1177085.3600000001</v>
      </c>
      <c r="M391" s="13">
        <f t="shared" si="123"/>
        <v>317277.53861999995</v>
      </c>
      <c r="N391" s="13">
        <f t="shared" si="140"/>
        <v>1494362.9045799999</v>
      </c>
      <c r="O391" s="13" t="s">
        <v>11</v>
      </c>
      <c r="P391" s="23">
        <f t="shared" si="141"/>
        <v>1494362.9045799999</v>
      </c>
    </row>
    <row r="392" spans="1:16">
      <c r="A392" s="12"/>
      <c r="B392" s="12"/>
      <c r="C392" s="12" t="s">
        <v>43</v>
      </c>
      <c r="D392" s="12" t="s">
        <v>94</v>
      </c>
      <c r="E392" s="12" t="s">
        <v>21</v>
      </c>
      <c r="F392" s="13" t="s">
        <v>11</v>
      </c>
      <c r="G392" s="13">
        <v>27.7</v>
      </c>
      <c r="H392" s="13">
        <v>22.46</v>
      </c>
      <c r="I392" s="14">
        <v>298681.35600000003</v>
      </c>
      <c r="J392" s="14">
        <v>0</v>
      </c>
      <c r="K392" s="14">
        <f t="shared" si="121"/>
        <v>298681.35600000003</v>
      </c>
      <c r="L392" s="13">
        <v>1565090.31</v>
      </c>
      <c r="M392" s="13">
        <f t="shared" si="123"/>
        <v>0</v>
      </c>
      <c r="N392" s="13">
        <f t="shared" si="140"/>
        <v>1565090.3054399998</v>
      </c>
      <c r="O392" s="13" t="s">
        <v>11</v>
      </c>
      <c r="P392" s="23">
        <f t="shared" si="141"/>
        <v>1565090.3054399998</v>
      </c>
    </row>
    <row r="393" spans="1:16">
      <c r="A393" s="12"/>
      <c r="B393" s="12"/>
      <c r="C393" s="12" t="s">
        <v>43</v>
      </c>
      <c r="D393" s="12" t="s">
        <v>94</v>
      </c>
      <c r="E393" s="12" t="s">
        <v>21</v>
      </c>
      <c r="F393" s="13" t="s">
        <v>11</v>
      </c>
      <c r="G393" s="13">
        <v>28.94</v>
      </c>
      <c r="H393" s="13">
        <v>22.46</v>
      </c>
      <c r="I393" s="14">
        <v>195307.96</v>
      </c>
      <c r="J393" s="14">
        <v>51973.18</v>
      </c>
      <c r="K393" s="14">
        <f t="shared" si="121"/>
        <v>247281.13999999998</v>
      </c>
      <c r="L393" s="13">
        <v>1265595.5900000001</v>
      </c>
      <c r="M393" s="13">
        <f t="shared" si="123"/>
        <v>336786.20640000002</v>
      </c>
      <c r="N393" s="13">
        <f t="shared" si="140"/>
        <v>1602381.7871999999</v>
      </c>
      <c r="O393" s="13" t="s">
        <v>11</v>
      </c>
      <c r="P393" s="23">
        <f t="shared" si="141"/>
        <v>1602381.7871999999</v>
      </c>
    </row>
    <row r="394" spans="1:16">
      <c r="A394" s="12"/>
      <c r="B394" s="12"/>
      <c r="C394" s="12" t="s">
        <v>43</v>
      </c>
      <c r="D394" s="12" t="s">
        <v>95</v>
      </c>
      <c r="E394" s="12" t="s">
        <v>19</v>
      </c>
      <c r="F394" s="13" t="s">
        <v>11</v>
      </c>
      <c r="G394" s="13">
        <v>28.28</v>
      </c>
      <c r="H394" s="13">
        <v>22.03</v>
      </c>
      <c r="I394" s="14">
        <v>21900.02</v>
      </c>
      <c r="J394" s="14">
        <v>0</v>
      </c>
      <c r="K394" s="14">
        <f t="shared" si="121"/>
        <v>21900.02</v>
      </c>
      <c r="L394" s="13">
        <v>136875.14000000001</v>
      </c>
      <c r="M394" s="13">
        <f t="shared" si="123"/>
        <v>0</v>
      </c>
      <c r="N394" s="13">
        <f t="shared" si="140"/>
        <v>136875.125</v>
      </c>
      <c r="O394" s="13" t="s">
        <v>11</v>
      </c>
      <c r="P394" s="23">
        <f t="shared" si="141"/>
        <v>136875.125</v>
      </c>
    </row>
    <row r="395" spans="1:16">
      <c r="A395" s="12"/>
      <c r="B395" s="12"/>
      <c r="C395" s="12" t="s">
        <v>43</v>
      </c>
      <c r="D395" s="12" t="s">
        <v>95</v>
      </c>
      <c r="E395" s="12" t="s">
        <v>19</v>
      </c>
      <c r="F395" s="13" t="s">
        <v>11</v>
      </c>
      <c r="G395" s="13">
        <v>30.39</v>
      </c>
      <c r="H395" s="13">
        <v>23.6</v>
      </c>
      <c r="I395" s="14">
        <v>14693.84</v>
      </c>
      <c r="J395" s="14">
        <v>3335.768</v>
      </c>
      <c r="K395" s="14">
        <f t="shared" si="121"/>
        <v>18029.608</v>
      </c>
      <c r="L395" s="13">
        <v>99771.16</v>
      </c>
      <c r="M395" s="13">
        <f t="shared" si="123"/>
        <v>22649.864719999998</v>
      </c>
      <c r="N395" s="13">
        <f t="shared" si="140"/>
        <v>122421.03831999999</v>
      </c>
      <c r="O395" s="13" t="s">
        <v>11</v>
      </c>
      <c r="P395" s="23">
        <f t="shared" si="141"/>
        <v>122421.03831999999</v>
      </c>
    </row>
    <row r="396" spans="1:16">
      <c r="A396" s="12"/>
      <c r="B396" s="12"/>
      <c r="C396" s="12" t="s">
        <v>43</v>
      </c>
      <c r="D396" s="12" t="s">
        <v>95</v>
      </c>
      <c r="E396" s="12" t="s">
        <v>21</v>
      </c>
      <c r="F396" s="13" t="s">
        <v>11</v>
      </c>
      <c r="G396" s="13">
        <v>27.7</v>
      </c>
      <c r="H396" s="13">
        <v>22.46</v>
      </c>
      <c r="I396" s="14">
        <v>32260.946</v>
      </c>
      <c r="J396" s="14">
        <v>0</v>
      </c>
      <c r="K396" s="14">
        <f t="shared" ref="K396:K459" si="142">I396+J396</f>
        <v>32260.946</v>
      </c>
      <c r="L396" s="13">
        <v>169047.36</v>
      </c>
      <c r="M396" s="13">
        <f t="shared" si="123"/>
        <v>0</v>
      </c>
      <c r="N396" s="13">
        <f t="shared" si="140"/>
        <v>169047.35703999994</v>
      </c>
      <c r="O396" s="13" t="s">
        <v>11</v>
      </c>
      <c r="P396" s="23">
        <f t="shared" si="141"/>
        <v>169047.35703999994</v>
      </c>
    </row>
    <row r="397" spans="1:16">
      <c r="A397" s="12"/>
      <c r="B397" s="12"/>
      <c r="C397" s="12" t="s">
        <v>43</v>
      </c>
      <c r="D397" s="12" t="s">
        <v>95</v>
      </c>
      <c r="E397" s="12" t="s">
        <v>21</v>
      </c>
      <c r="F397" s="13" t="s">
        <v>11</v>
      </c>
      <c r="G397" s="13">
        <v>28.94</v>
      </c>
      <c r="H397" s="13">
        <v>24.05</v>
      </c>
      <c r="I397" s="14">
        <v>22443.555</v>
      </c>
      <c r="J397" s="14">
        <v>5070.1040000000003</v>
      </c>
      <c r="K397" s="14">
        <f t="shared" si="142"/>
        <v>27513.659</v>
      </c>
      <c r="L397" s="13">
        <v>109748.98</v>
      </c>
      <c r="M397" s="13">
        <f t="shared" si="123"/>
        <v>24792.808560000005</v>
      </c>
      <c r="N397" s="13">
        <f t="shared" si="140"/>
        <v>134541.79251000003</v>
      </c>
      <c r="O397" s="13" t="s">
        <v>11</v>
      </c>
      <c r="P397" s="23">
        <f t="shared" si="141"/>
        <v>134541.79251000003</v>
      </c>
    </row>
    <row r="398" spans="1:16" ht="31.5">
      <c r="A398" s="8">
        <v>2908004934</v>
      </c>
      <c r="B398" s="28" t="s">
        <v>195</v>
      </c>
      <c r="C398" s="29"/>
      <c r="D398" s="30"/>
      <c r="E398" s="9" t="s">
        <v>20</v>
      </c>
      <c r="F398" s="10">
        <v>0</v>
      </c>
      <c r="G398" s="10" t="s">
        <v>11</v>
      </c>
      <c r="H398" s="10" t="s">
        <v>11</v>
      </c>
      <c r="I398" s="11">
        <v>0</v>
      </c>
      <c r="J398" s="11">
        <v>0</v>
      </c>
      <c r="K398" s="11">
        <f t="shared" si="142"/>
        <v>0</v>
      </c>
      <c r="L398" s="10">
        <v>0</v>
      </c>
      <c r="M398" s="10">
        <v>0</v>
      </c>
      <c r="N398" s="10">
        <v>0</v>
      </c>
      <c r="O398" s="10">
        <v>0</v>
      </c>
      <c r="P398" s="6">
        <f t="shared" ref="P398:P401" si="143">N398+F398</f>
        <v>0</v>
      </c>
    </row>
    <row r="399" spans="1:16">
      <c r="A399" s="8">
        <v>2908004934</v>
      </c>
      <c r="B399" s="28" t="s">
        <v>195</v>
      </c>
      <c r="C399" s="29"/>
      <c r="D399" s="30"/>
      <c r="E399" s="9" t="s">
        <v>21</v>
      </c>
      <c r="F399" s="10">
        <v>49417.88</v>
      </c>
      <c r="G399" s="10" t="s">
        <v>11</v>
      </c>
      <c r="H399" s="10" t="s">
        <v>11</v>
      </c>
      <c r="I399" s="11">
        <v>38319.85</v>
      </c>
      <c r="J399" s="11">
        <f>J404+J405</f>
        <v>3646.7</v>
      </c>
      <c r="K399" s="11">
        <f t="shared" si="142"/>
        <v>41966.549999999996</v>
      </c>
      <c r="L399" s="10">
        <v>543152.71</v>
      </c>
      <c r="M399" s="10">
        <f>M404+M405</f>
        <v>46167.221999999987</v>
      </c>
      <c r="N399" s="10">
        <f>N404+N405</f>
        <v>539902.0713999999</v>
      </c>
      <c r="O399" s="10">
        <v>497402.01</v>
      </c>
      <c r="P399" s="6">
        <f t="shared" si="143"/>
        <v>589319.9513999999</v>
      </c>
    </row>
    <row r="400" spans="1:16">
      <c r="A400" s="8">
        <v>2908004934</v>
      </c>
      <c r="B400" s="28" t="s">
        <v>195</v>
      </c>
      <c r="C400" s="29"/>
      <c r="D400" s="30"/>
      <c r="E400" s="9" t="s">
        <v>19</v>
      </c>
      <c r="F400" s="10">
        <v>41387.67</v>
      </c>
      <c r="G400" s="10" t="s">
        <v>11</v>
      </c>
      <c r="H400" s="10" t="s">
        <v>11</v>
      </c>
      <c r="I400" s="11">
        <v>26588.9</v>
      </c>
      <c r="J400" s="11">
        <f>J402+J403</f>
        <v>2757.2000000000003</v>
      </c>
      <c r="K400" s="11">
        <f t="shared" si="142"/>
        <v>29346.100000000002</v>
      </c>
      <c r="L400" s="10">
        <v>416044.29</v>
      </c>
      <c r="M400" s="10">
        <f>M402+M403</f>
        <v>36450.184000000001</v>
      </c>
      <c r="N400" s="10">
        <f>N402+N403</f>
        <v>411106.79600000009</v>
      </c>
      <c r="O400" s="10">
        <v>383491.36</v>
      </c>
      <c r="P400" s="6">
        <f t="shared" si="143"/>
        <v>452494.46600000007</v>
      </c>
    </row>
    <row r="401" spans="1:16">
      <c r="A401" s="8">
        <v>2908004934</v>
      </c>
      <c r="B401" s="28" t="s">
        <v>195</v>
      </c>
      <c r="C401" s="29"/>
      <c r="D401" s="30"/>
      <c r="E401" s="9" t="s">
        <v>2</v>
      </c>
      <c r="F401" s="10">
        <v>90805.55</v>
      </c>
      <c r="G401" s="10" t="s">
        <v>11</v>
      </c>
      <c r="H401" s="10" t="s">
        <v>11</v>
      </c>
      <c r="I401" s="11">
        <v>64908.75</v>
      </c>
      <c r="J401" s="11">
        <f>J398+J399+J400</f>
        <v>6403.9</v>
      </c>
      <c r="K401" s="11">
        <f t="shared" si="142"/>
        <v>71312.649999999994</v>
      </c>
      <c r="L401" s="10">
        <v>959197</v>
      </c>
      <c r="M401" s="10">
        <f>M398+M399+M400</f>
        <v>82617.405999999988</v>
      </c>
      <c r="N401" s="10">
        <f>N398+N399+N400</f>
        <v>951008.86739999999</v>
      </c>
      <c r="O401" s="10">
        <v>880893.37</v>
      </c>
      <c r="P401" s="6">
        <f t="shared" si="143"/>
        <v>1041814.4174</v>
      </c>
    </row>
    <row r="402" spans="1:16" ht="21">
      <c r="A402" s="12"/>
      <c r="B402" s="12"/>
      <c r="C402" s="12" t="s">
        <v>36</v>
      </c>
      <c r="D402" s="12" t="s">
        <v>37</v>
      </c>
      <c r="E402" s="12" t="s">
        <v>19</v>
      </c>
      <c r="F402" s="13" t="s">
        <v>11</v>
      </c>
      <c r="G402" s="13">
        <v>49.63</v>
      </c>
      <c r="H402" s="13">
        <v>35</v>
      </c>
      <c r="I402" s="14">
        <v>16419.400000000001</v>
      </c>
      <c r="J402" s="14">
        <v>0</v>
      </c>
      <c r="K402" s="14">
        <f t="shared" si="142"/>
        <v>16419.400000000001</v>
      </c>
      <c r="L402" s="13">
        <v>240215.83</v>
      </c>
      <c r="M402" s="13">
        <f t="shared" ref="M402:M460" si="144">J402*(G402-H402)</f>
        <v>0</v>
      </c>
      <c r="N402" s="13">
        <f t="shared" ref="N402:N405" si="145">K402*(G402-H402)</f>
        <v>240215.82200000007</v>
      </c>
      <c r="O402" s="13" t="s">
        <v>11</v>
      </c>
      <c r="P402" s="23">
        <f t="shared" ref="P402:P405" si="146">N402</f>
        <v>240215.82200000007</v>
      </c>
    </row>
    <row r="403" spans="1:16" ht="21">
      <c r="A403" s="12"/>
      <c r="B403" s="12"/>
      <c r="C403" s="12" t="s">
        <v>36</v>
      </c>
      <c r="D403" s="12" t="s">
        <v>37</v>
      </c>
      <c r="E403" s="12" t="s">
        <v>19</v>
      </c>
      <c r="F403" s="13" t="s">
        <v>11</v>
      </c>
      <c r="G403" s="13">
        <v>50.71</v>
      </c>
      <c r="H403" s="13">
        <v>37.49</v>
      </c>
      <c r="I403" s="14">
        <v>10169.5</v>
      </c>
      <c r="J403" s="14">
        <f>2808.4-51.2</f>
        <v>2757.2000000000003</v>
      </c>
      <c r="K403" s="14">
        <f t="shared" si="142"/>
        <v>12926.7</v>
      </c>
      <c r="L403" s="13">
        <v>134440.79</v>
      </c>
      <c r="M403" s="13">
        <f t="shared" si="144"/>
        <v>36450.184000000001</v>
      </c>
      <c r="N403" s="13">
        <f t="shared" si="145"/>
        <v>170890.97399999999</v>
      </c>
      <c r="O403" s="13" t="s">
        <v>11</v>
      </c>
      <c r="P403" s="23">
        <f t="shared" si="146"/>
        <v>170890.97399999999</v>
      </c>
    </row>
    <row r="404" spans="1:16" ht="21">
      <c r="A404" s="12"/>
      <c r="B404" s="12"/>
      <c r="C404" s="12" t="s">
        <v>36</v>
      </c>
      <c r="D404" s="12" t="s">
        <v>37</v>
      </c>
      <c r="E404" s="12" t="s">
        <v>21</v>
      </c>
      <c r="F404" s="13" t="s">
        <v>11</v>
      </c>
      <c r="G404" s="13">
        <v>43.04</v>
      </c>
      <c r="H404" s="13">
        <v>30</v>
      </c>
      <c r="I404" s="14">
        <v>22646.18</v>
      </c>
      <c r="J404" s="14">
        <v>0</v>
      </c>
      <c r="K404" s="14">
        <f t="shared" si="142"/>
        <v>22646.18</v>
      </c>
      <c r="L404" s="13">
        <v>295306.17</v>
      </c>
      <c r="M404" s="13">
        <f t="shared" si="144"/>
        <v>0</v>
      </c>
      <c r="N404" s="13">
        <f t="shared" si="145"/>
        <v>295306.18719999999</v>
      </c>
      <c r="O404" s="13" t="s">
        <v>11</v>
      </c>
      <c r="P404" s="23">
        <f t="shared" si="146"/>
        <v>295306.18719999999</v>
      </c>
    </row>
    <row r="405" spans="1:16" ht="21">
      <c r="A405" s="12"/>
      <c r="B405" s="12"/>
      <c r="C405" s="12" t="s">
        <v>36</v>
      </c>
      <c r="D405" s="12" t="s">
        <v>37</v>
      </c>
      <c r="E405" s="12" t="s">
        <v>21</v>
      </c>
      <c r="F405" s="13" t="s">
        <v>11</v>
      </c>
      <c r="G405" s="13">
        <v>44.79</v>
      </c>
      <c r="H405" s="13">
        <v>32.130000000000003</v>
      </c>
      <c r="I405" s="14">
        <v>15673.67</v>
      </c>
      <c r="J405" s="14">
        <f>3855.1-208.4</f>
        <v>3646.7</v>
      </c>
      <c r="K405" s="14">
        <f t="shared" si="142"/>
        <v>19320.37</v>
      </c>
      <c r="L405" s="13">
        <v>198428.66</v>
      </c>
      <c r="M405" s="13">
        <f t="shared" si="144"/>
        <v>46167.221999999987</v>
      </c>
      <c r="N405" s="13">
        <f t="shared" si="145"/>
        <v>244595.88419999991</v>
      </c>
      <c r="O405" s="13" t="s">
        <v>11</v>
      </c>
      <c r="P405" s="23">
        <f t="shared" si="146"/>
        <v>244595.88419999991</v>
      </c>
    </row>
    <row r="406" spans="1:16" ht="31.5">
      <c r="A406" s="8">
        <v>2907016380</v>
      </c>
      <c r="B406" s="28" t="s">
        <v>196</v>
      </c>
      <c r="C406" s="29"/>
      <c r="D406" s="30"/>
      <c r="E406" s="9" t="s">
        <v>20</v>
      </c>
      <c r="F406" s="10">
        <v>0</v>
      </c>
      <c r="G406" s="10" t="s">
        <v>11</v>
      </c>
      <c r="H406" s="10" t="s">
        <v>11</v>
      </c>
      <c r="I406" s="11">
        <v>0</v>
      </c>
      <c r="J406" s="11">
        <v>0</v>
      </c>
      <c r="K406" s="11">
        <f t="shared" si="142"/>
        <v>0</v>
      </c>
      <c r="L406" s="10">
        <v>0</v>
      </c>
      <c r="M406" s="10">
        <v>0</v>
      </c>
      <c r="N406" s="10">
        <v>0</v>
      </c>
      <c r="O406" s="10">
        <v>0</v>
      </c>
      <c r="P406" s="6">
        <f t="shared" ref="P406:P409" si="147">N406+F406</f>
        <v>0</v>
      </c>
    </row>
    <row r="407" spans="1:16">
      <c r="A407" s="8">
        <v>2907016380</v>
      </c>
      <c r="B407" s="28" t="s">
        <v>196</v>
      </c>
      <c r="C407" s="29"/>
      <c r="D407" s="30"/>
      <c r="E407" s="9" t="s">
        <v>21</v>
      </c>
      <c r="F407" s="10">
        <v>27584.69</v>
      </c>
      <c r="G407" s="10" t="s">
        <v>11</v>
      </c>
      <c r="H407" s="10" t="s">
        <v>11</v>
      </c>
      <c r="I407" s="11">
        <v>41861.847999999998</v>
      </c>
      <c r="J407" s="11">
        <f>J410+J411+J412+J413+J416+J417+J420+J421+J422+J423+J426+J427+J430+J431</f>
        <v>3405.4479999999999</v>
      </c>
      <c r="K407" s="11">
        <f t="shared" si="142"/>
        <v>45267.295999999995</v>
      </c>
      <c r="L407" s="10">
        <v>718111.28</v>
      </c>
      <c r="M407" s="10">
        <f>M410+M411+M412+M413+M416+M417+M420+M421+M422+M423+M426+M427+M430+M431</f>
        <v>64681.233770000006</v>
      </c>
      <c r="N407" s="10">
        <f>N410+N411+N412+N413+N416+N417+N420+N421+N422+N423+N426+N427+N430+N431</f>
        <v>755207.82630000007</v>
      </c>
      <c r="O407" s="10">
        <v>641459.18999999994</v>
      </c>
      <c r="P407" s="6">
        <f t="shared" si="147"/>
        <v>782792.51630000002</v>
      </c>
    </row>
    <row r="408" spans="1:16">
      <c r="A408" s="8">
        <v>2907016380</v>
      </c>
      <c r="B408" s="28" t="s">
        <v>196</v>
      </c>
      <c r="C408" s="29"/>
      <c r="D408" s="30"/>
      <c r="E408" s="9" t="s">
        <v>19</v>
      </c>
      <c r="F408" s="10">
        <v>13564.43</v>
      </c>
      <c r="G408" s="10" t="s">
        <v>11</v>
      </c>
      <c r="H408" s="10" t="s">
        <v>11</v>
      </c>
      <c r="I408" s="11">
        <v>31995.449000000001</v>
      </c>
      <c r="J408" s="11">
        <f>J414+J415+J418+J419+J424+J425+J428+J429</f>
        <v>2416.8579999999997</v>
      </c>
      <c r="K408" s="11">
        <f t="shared" si="142"/>
        <v>34412.307000000001</v>
      </c>
      <c r="L408" s="10">
        <v>299138.96999999997</v>
      </c>
      <c r="M408" s="10">
        <f>M414+M415+M418+M419+M424+M425+M428+M429</f>
        <v>22624.769700000004</v>
      </c>
      <c r="N408" s="10">
        <f>N414+N415+N418+N419+N424+N425+N428+N429</f>
        <v>308199.31813999999</v>
      </c>
      <c r="O408" s="10">
        <v>269220.83</v>
      </c>
      <c r="P408" s="6">
        <f t="shared" si="147"/>
        <v>321763.74813999998</v>
      </c>
    </row>
    <row r="409" spans="1:16">
      <c r="A409" s="8">
        <v>2907016380</v>
      </c>
      <c r="B409" s="28" t="s">
        <v>196</v>
      </c>
      <c r="C409" s="29"/>
      <c r="D409" s="30"/>
      <c r="E409" s="9" t="s">
        <v>2</v>
      </c>
      <c r="F409" s="10">
        <v>41149.120000000003</v>
      </c>
      <c r="G409" s="10" t="s">
        <v>11</v>
      </c>
      <c r="H409" s="10" t="s">
        <v>11</v>
      </c>
      <c r="I409" s="11">
        <v>73857.297000000006</v>
      </c>
      <c r="J409" s="11">
        <f>J406+J407+J408</f>
        <v>5822.3059999999996</v>
      </c>
      <c r="K409" s="11">
        <f t="shared" si="142"/>
        <v>79679.603000000003</v>
      </c>
      <c r="L409" s="10">
        <v>1017250.25</v>
      </c>
      <c r="M409" s="10">
        <f>M406+M407+M408</f>
        <v>87306.003470000011</v>
      </c>
      <c r="N409" s="10">
        <f>N406+N407+N408</f>
        <v>1063407.1444399999</v>
      </c>
      <c r="O409" s="10">
        <v>910680.02</v>
      </c>
      <c r="P409" s="6">
        <f t="shared" si="147"/>
        <v>1104556.2644400001</v>
      </c>
    </row>
    <row r="410" spans="1:16">
      <c r="A410" s="12"/>
      <c r="B410" s="12"/>
      <c r="C410" s="12" t="s">
        <v>43</v>
      </c>
      <c r="D410" s="12" t="s">
        <v>96</v>
      </c>
      <c r="E410" s="12" t="s">
        <v>21</v>
      </c>
      <c r="F410" s="13" t="s">
        <v>11</v>
      </c>
      <c r="G410" s="13">
        <v>36.76</v>
      </c>
      <c r="H410" s="13">
        <v>27</v>
      </c>
      <c r="I410" s="14">
        <v>1161.739</v>
      </c>
      <c r="J410" s="14">
        <v>0</v>
      </c>
      <c r="K410" s="14">
        <f t="shared" si="142"/>
        <v>1161.739</v>
      </c>
      <c r="L410" s="13">
        <v>11338.57</v>
      </c>
      <c r="M410" s="13">
        <f t="shared" si="144"/>
        <v>0</v>
      </c>
      <c r="N410" s="13">
        <f t="shared" ref="N410:N431" si="148">K410*(G410-H410)</f>
        <v>11338.572639999999</v>
      </c>
      <c r="O410" s="13" t="s">
        <v>11</v>
      </c>
      <c r="P410" s="23">
        <f t="shared" ref="P410:P431" si="149">N410</f>
        <v>11338.572639999999</v>
      </c>
    </row>
    <row r="411" spans="1:16">
      <c r="A411" s="12"/>
      <c r="B411" s="12"/>
      <c r="C411" s="12" t="s">
        <v>43</v>
      </c>
      <c r="D411" s="12" t="s">
        <v>96</v>
      </c>
      <c r="E411" s="12" t="s">
        <v>21</v>
      </c>
      <c r="F411" s="13" t="s">
        <v>11</v>
      </c>
      <c r="G411" s="13">
        <v>38.57</v>
      </c>
      <c r="H411" s="13">
        <v>28.92</v>
      </c>
      <c r="I411" s="14">
        <v>729.43</v>
      </c>
      <c r="J411" s="14">
        <v>171.19</v>
      </c>
      <c r="K411" s="14">
        <f t="shared" si="142"/>
        <v>900.61999999999989</v>
      </c>
      <c r="L411" s="13">
        <v>7038.99</v>
      </c>
      <c r="M411" s="13">
        <f t="shared" si="144"/>
        <v>1651.9834999999998</v>
      </c>
      <c r="N411" s="13">
        <f t="shared" si="148"/>
        <v>8690.9829999999984</v>
      </c>
      <c r="O411" s="13" t="s">
        <v>11</v>
      </c>
      <c r="P411" s="23">
        <f t="shared" si="149"/>
        <v>8690.9829999999984</v>
      </c>
    </row>
    <row r="412" spans="1:16">
      <c r="A412" s="12"/>
      <c r="B412" s="12"/>
      <c r="C412" s="12" t="s">
        <v>43</v>
      </c>
      <c r="D412" s="12" t="s">
        <v>97</v>
      </c>
      <c r="E412" s="12" t="s">
        <v>21</v>
      </c>
      <c r="F412" s="13" t="s">
        <v>11</v>
      </c>
      <c r="G412" s="13">
        <v>44.57</v>
      </c>
      <c r="H412" s="13">
        <v>36.57</v>
      </c>
      <c r="I412" s="14">
        <v>923.43700000000001</v>
      </c>
      <c r="J412" s="14">
        <v>0</v>
      </c>
      <c r="K412" s="14">
        <f t="shared" si="142"/>
        <v>923.43700000000001</v>
      </c>
      <c r="L412" s="13">
        <v>7387.5</v>
      </c>
      <c r="M412" s="13">
        <f t="shared" si="144"/>
        <v>0</v>
      </c>
      <c r="N412" s="13">
        <f t="shared" si="148"/>
        <v>7387.4960000000001</v>
      </c>
      <c r="O412" s="13" t="s">
        <v>11</v>
      </c>
      <c r="P412" s="23">
        <f t="shared" si="149"/>
        <v>7387.4960000000001</v>
      </c>
    </row>
    <row r="413" spans="1:16">
      <c r="A413" s="12"/>
      <c r="B413" s="12"/>
      <c r="C413" s="12" t="s">
        <v>43</v>
      </c>
      <c r="D413" s="12" t="s">
        <v>97</v>
      </c>
      <c r="E413" s="12" t="s">
        <v>21</v>
      </c>
      <c r="F413" s="13" t="s">
        <v>11</v>
      </c>
      <c r="G413" s="13">
        <v>50.65</v>
      </c>
      <c r="H413" s="13">
        <v>39.17</v>
      </c>
      <c r="I413" s="14">
        <v>666.68</v>
      </c>
      <c r="J413" s="14">
        <v>163.96</v>
      </c>
      <c r="K413" s="14">
        <f t="shared" si="142"/>
        <v>830.64</v>
      </c>
      <c r="L413" s="13">
        <v>7653.49</v>
      </c>
      <c r="M413" s="13">
        <f t="shared" si="144"/>
        <v>1882.2607999999996</v>
      </c>
      <c r="N413" s="13">
        <f t="shared" si="148"/>
        <v>9535.747199999998</v>
      </c>
      <c r="O413" s="13" t="s">
        <v>11</v>
      </c>
      <c r="P413" s="23">
        <f t="shared" si="149"/>
        <v>9535.747199999998</v>
      </c>
    </row>
    <row r="414" spans="1:16">
      <c r="A414" s="12"/>
      <c r="B414" s="12"/>
      <c r="C414" s="12" t="s">
        <v>43</v>
      </c>
      <c r="D414" s="12" t="s">
        <v>98</v>
      </c>
      <c r="E414" s="12" t="s">
        <v>19</v>
      </c>
      <c r="F414" s="13" t="s">
        <v>11</v>
      </c>
      <c r="G414" s="13">
        <v>28.09</v>
      </c>
      <c r="H414" s="13">
        <v>18.7</v>
      </c>
      <c r="I414" s="14">
        <v>4928.893</v>
      </c>
      <c r="J414" s="14">
        <v>0</v>
      </c>
      <c r="K414" s="14">
        <f t="shared" si="142"/>
        <v>4928.893</v>
      </c>
      <c r="L414" s="13">
        <v>46282.31</v>
      </c>
      <c r="M414" s="13">
        <f t="shared" si="144"/>
        <v>0</v>
      </c>
      <c r="N414" s="13">
        <f t="shared" si="148"/>
        <v>46282.305270000004</v>
      </c>
      <c r="O414" s="13" t="s">
        <v>11</v>
      </c>
      <c r="P414" s="23">
        <f t="shared" si="149"/>
        <v>46282.305270000004</v>
      </c>
    </row>
    <row r="415" spans="1:16">
      <c r="A415" s="12"/>
      <c r="B415" s="12"/>
      <c r="C415" s="12" t="s">
        <v>43</v>
      </c>
      <c r="D415" s="12" t="s">
        <v>98</v>
      </c>
      <c r="E415" s="12" t="s">
        <v>19</v>
      </c>
      <c r="F415" s="13" t="s">
        <v>11</v>
      </c>
      <c r="G415" s="13">
        <v>30.9</v>
      </c>
      <c r="H415" s="13">
        <v>20.100000000000001</v>
      </c>
      <c r="I415" s="14">
        <v>3068.32</v>
      </c>
      <c r="J415" s="14">
        <v>0</v>
      </c>
      <c r="K415" s="14">
        <f t="shared" si="142"/>
        <v>3068.32</v>
      </c>
      <c r="L415" s="13">
        <v>33137.86</v>
      </c>
      <c r="M415" s="13">
        <f t="shared" si="144"/>
        <v>0</v>
      </c>
      <c r="N415" s="13">
        <f t="shared" si="148"/>
        <v>33137.855999999992</v>
      </c>
      <c r="O415" s="13" t="s">
        <v>11</v>
      </c>
      <c r="P415" s="23">
        <f t="shared" si="149"/>
        <v>33137.855999999992</v>
      </c>
    </row>
    <row r="416" spans="1:16">
      <c r="A416" s="12"/>
      <c r="B416" s="12"/>
      <c r="C416" s="12" t="s">
        <v>43</v>
      </c>
      <c r="D416" s="12" t="s">
        <v>98</v>
      </c>
      <c r="E416" s="12" t="s">
        <v>21</v>
      </c>
      <c r="F416" s="13" t="s">
        <v>11</v>
      </c>
      <c r="G416" s="13">
        <v>32.33</v>
      </c>
      <c r="H416" s="13">
        <v>18</v>
      </c>
      <c r="I416" s="14">
        <v>4891.1980000000003</v>
      </c>
      <c r="J416" s="14">
        <v>0</v>
      </c>
      <c r="K416" s="14">
        <f t="shared" si="142"/>
        <v>4891.1980000000003</v>
      </c>
      <c r="L416" s="13">
        <v>70090.86</v>
      </c>
      <c r="M416" s="13">
        <f t="shared" si="144"/>
        <v>0</v>
      </c>
      <c r="N416" s="13">
        <f t="shared" si="148"/>
        <v>70090.867339999997</v>
      </c>
      <c r="O416" s="13" t="s">
        <v>11</v>
      </c>
      <c r="P416" s="23">
        <f t="shared" si="149"/>
        <v>70090.867339999997</v>
      </c>
    </row>
    <row r="417" spans="1:16">
      <c r="A417" s="12"/>
      <c r="B417" s="12"/>
      <c r="C417" s="12" t="s">
        <v>43</v>
      </c>
      <c r="D417" s="12" t="s">
        <v>98</v>
      </c>
      <c r="E417" s="12" t="s">
        <v>21</v>
      </c>
      <c r="F417" s="13" t="s">
        <v>11</v>
      </c>
      <c r="G417" s="13">
        <v>36.61</v>
      </c>
      <c r="H417" s="13">
        <v>19.399999999999999</v>
      </c>
      <c r="I417" s="14">
        <v>3139.6529999999998</v>
      </c>
      <c r="J417" s="14">
        <v>0</v>
      </c>
      <c r="K417" s="14">
        <f t="shared" si="142"/>
        <v>3139.6529999999998</v>
      </c>
      <c r="L417" s="13">
        <v>54033.42</v>
      </c>
      <c r="M417" s="13">
        <f t="shared" si="144"/>
        <v>0</v>
      </c>
      <c r="N417" s="13">
        <f t="shared" si="148"/>
        <v>54033.42813</v>
      </c>
      <c r="O417" s="13" t="s">
        <v>11</v>
      </c>
      <c r="P417" s="23">
        <f t="shared" si="149"/>
        <v>54033.42813</v>
      </c>
    </row>
    <row r="418" spans="1:16">
      <c r="A418" s="12"/>
      <c r="B418" s="12"/>
      <c r="C418" s="12" t="s">
        <v>43</v>
      </c>
      <c r="D418" s="12" t="s">
        <v>99</v>
      </c>
      <c r="E418" s="12" t="s">
        <v>19</v>
      </c>
      <c r="F418" s="13" t="s">
        <v>11</v>
      </c>
      <c r="G418" s="13">
        <v>28.09</v>
      </c>
      <c r="H418" s="13">
        <v>26.3</v>
      </c>
      <c r="I418" s="14">
        <v>1623.5519999999999</v>
      </c>
      <c r="J418" s="14">
        <v>0</v>
      </c>
      <c r="K418" s="14">
        <f t="shared" si="142"/>
        <v>1623.5519999999999</v>
      </c>
      <c r="L418" s="13">
        <v>2906.16</v>
      </c>
      <c r="M418" s="13">
        <f t="shared" si="144"/>
        <v>0</v>
      </c>
      <c r="N418" s="13">
        <f t="shared" si="148"/>
        <v>2906.1580799999983</v>
      </c>
      <c r="O418" s="13" t="s">
        <v>11</v>
      </c>
      <c r="P418" s="23">
        <f t="shared" si="149"/>
        <v>2906.1580799999983</v>
      </c>
    </row>
    <row r="419" spans="1:16">
      <c r="A419" s="12"/>
      <c r="B419" s="12"/>
      <c r="C419" s="12" t="s">
        <v>43</v>
      </c>
      <c r="D419" s="12" t="s">
        <v>99</v>
      </c>
      <c r="E419" s="12" t="s">
        <v>19</v>
      </c>
      <c r="F419" s="13" t="s">
        <v>11</v>
      </c>
      <c r="G419" s="13">
        <v>30.9</v>
      </c>
      <c r="H419" s="13">
        <v>28.25</v>
      </c>
      <c r="I419" s="14">
        <v>1397.2439999999999</v>
      </c>
      <c r="J419" s="14">
        <v>314.81099999999998</v>
      </c>
      <c r="K419" s="14">
        <f t="shared" si="142"/>
        <v>1712.0549999999998</v>
      </c>
      <c r="L419" s="13">
        <v>3702.7</v>
      </c>
      <c r="M419" s="13">
        <f t="shared" si="144"/>
        <v>834.24914999999953</v>
      </c>
      <c r="N419" s="13">
        <f t="shared" si="148"/>
        <v>4536.9457499999971</v>
      </c>
      <c r="O419" s="13" t="s">
        <v>11</v>
      </c>
      <c r="P419" s="23">
        <f t="shared" si="149"/>
        <v>4536.9457499999971</v>
      </c>
    </row>
    <row r="420" spans="1:16">
      <c r="A420" s="12"/>
      <c r="B420" s="12"/>
      <c r="C420" s="12" t="s">
        <v>43</v>
      </c>
      <c r="D420" s="12" t="s">
        <v>99</v>
      </c>
      <c r="E420" s="12" t="s">
        <v>21</v>
      </c>
      <c r="F420" s="13" t="s">
        <v>11</v>
      </c>
      <c r="G420" s="13">
        <v>32.33</v>
      </c>
      <c r="H420" s="13">
        <v>26.6</v>
      </c>
      <c r="I420" s="14">
        <v>1720.0309999999999</v>
      </c>
      <c r="J420" s="14">
        <v>0</v>
      </c>
      <c r="K420" s="14">
        <f t="shared" si="142"/>
        <v>1720.0309999999999</v>
      </c>
      <c r="L420" s="13">
        <v>9855.7900000000009</v>
      </c>
      <c r="M420" s="13">
        <f t="shared" si="144"/>
        <v>0</v>
      </c>
      <c r="N420" s="13">
        <f t="shared" si="148"/>
        <v>9855.777629999995</v>
      </c>
      <c r="O420" s="13" t="s">
        <v>11</v>
      </c>
      <c r="P420" s="23">
        <f t="shared" si="149"/>
        <v>9855.777629999995</v>
      </c>
    </row>
    <row r="421" spans="1:16">
      <c r="A421" s="12"/>
      <c r="B421" s="12"/>
      <c r="C421" s="12" t="s">
        <v>43</v>
      </c>
      <c r="D421" s="12" t="s">
        <v>99</v>
      </c>
      <c r="E421" s="12" t="s">
        <v>21</v>
      </c>
      <c r="F421" s="13" t="s">
        <v>11</v>
      </c>
      <c r="G421" s="13">
        <v>36.61</v>
      </c>
      <c r="H421" s="13">
        <v>28.55</v>
      </c>
      <c r="I421" s="14">
        <v>1461.5640000000001</v>
      </c>
      <c r="J421" s="14">
        <v>327.89100000000002</v>
      </c>
      <c r="K421" s="14">
        <f t="shared" si="142"/>
        <v>1789.4550000000002</v>
      </c>
      <c r="L421" s="13">
        <v>11780.2</v>
      </c>
      <c r="M421" s="13">
        <f t="shared" si="144"/>
        <v>2642.8014599999997</v>
      </c>
      <c r="N421" s="13">
        <f t="shared" si="148"/>
        <v>14423.007299999999</v>
      </c>
      <c r="O421" s="13" t="s">
        <v>11</v>
      </c>
      <c r="P421" s="23">
        <f t="shared" si="149"/>
        <v>14423.007299999999</v>
      </c>
    </row>
    <row r="422" spans="1:16">
      <c r="A422" s="12"/>
      <c r="B422" s="12"/>
      <c r="C422" s="12" t="s">
        <v>43</v>
      </c>
      <c r="D422" s="12" t="s">
        <v>100</v>
      </c>
      <c r="E422" s="12" t="s">
        <v>21</v>
      </c>
      <c r="F422" s="13" t="s">
        <v>11</v>
      </c>
      <c r="G422" s="13">
        <v>34.36</v>
      </c>
      <c r="H422" s="13">
        <v>22</v>
      </c>
      <c r="I422" s="14">
        <v>528.01499999999999</v>
      </c>
      <c r="J422" s="14">
        <v>0</v>
      </c>
      <c r="K422" s="14">
        <f t="shared" si="142"/>
        <v>528.01499999999999</v>
      </c>
      <c r="L422" s="13">
        <v>6526.28</v>
      </c>
      <c r="M422" s="13">
        <f t="shared" si="144"/>
        <v>0</v>
      </c>
      <c r="N422" s="13">
        <f t="shared" si="148"/>
        <v>6526.2653999999993</v>
      </c>
      <c r="O422" s="13" t="s">
        <v>11</v>
      </c>
      <c r="P422" s="23">
        <f t="shared" si="149"/>
        <v>6526.2653999999993</v>
      </c>
    </row>
    <row r="423" spans="1:16">
      <c r="A423" s="12"/>
      <c r="B423" s="12"/>
      <c r="C423" s="12" t="s">
        <v>43</v>
      </c>
      <c r="D423" s="12" t="s">
        <v>100</v>
      </c>
      <c r="E423" s="12" t="s">
        <v>21</v>
      </c>
      <c r="F423" s="13" t="s">
        <v>11</v>
      </c>
      <c r="G423" s="13">
        <v>41.85</v>
      </c>
      <c r="H423" s="13">
        <v>23.56</v>
      </c>
      <c r="I423" s="14">
        <v>454.31</v>
      </c>
      <c r="J423" s="14">
        <v>133.86000000000001</v>
      </c>
      <c r="K423" s="14">
        <f t="shared" si="142"/>
        <v>588.17000000000007</v>
      </c>
      <c r="L423" s="13">
        <v>8309.33</v>
      </c>
      <c r="M423" s="13">
        <f t="shared" si="144"/>
        <v>2448.2994000000008</v>
      </c>
      <c r="N423" s="13">
        <f t="shared" si="148"/>
        <v>10757.629300000002</v>
      </c>
      <c r="O423" s="13" t="s">
        <v>11</v>
      </c>
      <c r="P423" s="23">
        <f t="shared" si="149"/>
        <v>10757.629300000002</v>
      </c>
    </row>
    <row r="424" spans="1:16">
      <c r="A424" s="12"/>
      <c r="B424" s="12"/>
      <c r="C424" s="12" t="s">
        <v>43</v>
      </c>
      <c r="D424" s="12" t="s">
        <v>101</v>
      </c>
      <c r="E424" s="12" t="s">
        <v>19</v>
      </c>
      <c r="F424" s="13" t="s">
        <v>11</v>
      </c>
      <c r="G424" s="13">
        <v>31.82</v>
      </c>
      <c r="H424" s="13">
        <v>19.5</v>
      </c>
      <c r="I424" s="14">
        <v>7368.741</v>
      </c>
      <c r="J424" s="14">
        <v>0</v>
      </c>
      <c r="K424" s="14">
        <f t="shared" si="142"/>
        <v>7368.741</v>
      </c>
      <c r="L424" s="13">
        <v>90782.88</v>
      </c>
      <c r="M424" s="13">
        <f t="shared" si="144"/>
        <v>0</v>
      </c>
      <c r="N424" s="13">
        <f t="shared" si="148"/>
        <v>90782.889120000007</v>
      </c>
      <c r="O424" s="13" t="s">
        <v>11</v>
      </c>
      <c r="P424" s="23">
        <f t="shared" si="149"/>
        <v>90782.889120000007</v>
      </c>
    </row>
    <row r="425" spans="1:16">
      <c r="A425" s="12"/>
      <c r="B425" s="12"/>
      <c r="C425" s="12" t="s">
        <v>43</v>
      </c>
      <c r="D425" s="12" t="s">
        <v>101</v>
      </c>
      <c r="E425" s="12" t="s">
        <v>19</v>
      </c>
      <c r="F425" s="13" t="s">
        <v>11</v>
      </c>
      <c r="G425" s="13">
        <v>34.880000000000003</v>
      </c>
      <c r="H425" s="13">
        <v>20.88</v>
      </c>
      <c r="I425" s="14">
        <v>4506.8999999999996</v>
      </c>
      <c r="J425" s="14">
        <v>1187.3</v>
      </c>
      <c r="K425" s="14">
        <f t="shared" si="142"/>
        <v>5694.2</v>
      </c>
      <c r="L425" s="13">
        <v>63096.6</v>
      </c>
      <c r="M425" s="13">
        <f t="shared" si="144"/>
        <v>16622.200000000004</v>
      </c>
      <c r="N425" s="13">
        <f t="shared" si="148"/>
        <v>79718.800000000017</v>
      </c>
      <c r="O425" s="13" t="s">
        <v>11</v>
      </c>
      <c r="P425" s="23">
        <f t="shared" si="149"/>
        <v>79718.800000000017</v>
      </c>
    </row>
    <row r="426" spans="1:16">
      <c r="A426" s="12"/>
      <c r="B426" s="12"/>
      <c r="C426" s="12" t="s">
        <v>43</v>
      </c>
      <c r="D426" s="12" t="s">
        <v>101</v>
      </c>
      <c r="E426" s="12" t="s">
        <v>21</v>
      </c>
      <c r="F426" s="13" t="s">
        <v>11</v>
      </c>
      <c r="G426" s="13">
        <v>50.97</v>
      </c>
      <c r="H426" s="13">
        <v>27</v>
      </c>
      <c r="I426" s="14">
        <v>8990.4580000000005</v>
      </c>
      <c r="J426" s="14">
        <v>0</v>
      </c>
      <c r="K426" s="14">
        <f t="shared" si="142"/>
        <v>8990.4580000000005</v>
      </c>
      <c r="L426" s="13">
        <v>215501.28</v>
      </c>
      <c r="M426" s="13">
        <f t="shared" si="144"/>
        <v>0</v>
      </c>
      <c r="N426" s="13">
        <f t="shared" si="148"/>
        <v>215501.27825999999</v>
      </c>
      <c r="O426" s="13" t="s">
        <v>11</v>
      </c>
      <c r="P426" s="23">
        <f t="shared" si="149"/>
        <v>215501.27825999999</v>
      </c>
    </row>
    <row r="427" spans="1:16">
      <c r="A427" s="12"/>
      <c r="B427" s="12"/>
      <c r="C427" s="12" t="s">
        <v>43</v>
      </c>
      <c r="D427" s="12" t="s">
        <v>101</v>
      </c>
      <c r="E427" s="12" t="s">
        <v>21</v>
      </c>
      <c r="F427" s="13" t="s">
        <v>11</v>
      </c>
      <c r="G427" s="13">
        <v>58.53</v>
      </c>
      <c r="H427" s="13">
        <v>28.92</v>
      </c>
      <c r="I427" s="14">
        <v>5829.75</v>
      </c>
      <c r="J427" s="14">
        <v>1468.44</v>
      </c>
      <c r="K427" s="14">
        <f t="shared" si="142"/>
        <v>7298.1900000000005</v>
      </c>
      <c r="L427" s="13">
        <v>172618.89</v>
      </c>
      <c r="M427" s="13">
        <f t="shared" si="144"/>
        <v>43480.508399999999</v>
      </c>
      <c r="N427" s="13">
        <f t="shared" si="148"/>
        <v>216099.40590000001</v>
      </c>
      <c r="O427" s="13" t="s">
        <v>11</v>
      </c>
      <c r="P427" s="23">
        <f t="shared" si="149"/>
        <v>216099.40590000001</v>
      </c>
    </row>
    <row r="428" spans="1:16">
      <c r="A428" s="12"/>
      <c r="B428" s="12"/>
      <c r="C428" s="12" t="s">
        <v>43</v>
      </c>
      <c r="D428" s="12" t="s">
        <v>102</v>
      </c>
      <c r="E428" s="12" t="s">
        <v>19</v>
      </c>
      <c r="F428" s="13" t="s">
        <v>11</v>
      </c>
      <c r="G428" s="13">
        <v>28.09</v>
      </c>
      <c r="H428" s="13">
        <v>23.5</v>
      </c>
      <c r="I428" s="14">
        <v>5433.1329999999998</v>
      </c>
      <c r="J428" s="14">
        <v>0</v>
      </c>
      <c r="K428" s="14">
        <f t="shared" si="142"/>
        <v>5433.1329999999998</v>
      </c>
      <c r="L428" s="13">
        <v>24938.07</v>
      </c>
      <c r="M428" s="13">
        <f t="shared" si="144"/>
        <v>0</v>
      </c>
      <c r="N428" s="13">
        <f t="shared" si="148"/>
        <v>24938.080469999997</v>
      </c>
      <c r="O428" s="13" t="s">
        <v>11</v>
      </c>
      <c r="P428" s="23">
        <f t="shared" si="149"/>
        <v>24938.080469999997</v>
      </c>
    </row>
    <row r="429" spans="1:16">
      <c r="A429" s="12"/>
      <c r="B429" s="12"/>
      <c r="C429" s="12" t="s">
        <v>43</v>
      </c>
      <c r="D429" s="12" t="s">
        <v>102</v>
      </c>
      <c r="E429" s="12" t="s">
        <v>19</v>
      </c>
      <c r="F429" s="13" t="s">
        <v>11</v>
      </c>
      <c r="G429" s="13">
        <v>30.9</v>
      </c>
      <c r="H429" s="13">
        <v>25.25</v>
      </c>
      <c r="I429" s="14">
        <v>3668.6660000000002</v>
      </c>
      <c r="J429" s="14">
        <v>914.74699999999996</v>
      </c>
      <c r="K429" s="14">
        <f t="shared" si="142"/>
        <v>4583.4130000000005</v>
      </c>
      <c r="L429" s="13">
        <v>20727.96</v>
      </c>
      <c r="M429" s="13">
        <f t="shared" si="144"/>
        <v>5168.3205499999985</v>
      </c>
      <c r="N429" s="13">
        <f t="shared" si="148"/>
        <v>25896.283449999995</v>
      </c>
      <c r="O429" s="13" t="s">
        <v>11</v>
      </c>
      <c r="P429" s="23">
        <f t="shared" si="149"/>
        <v>25896.283449999995</v>
      </c>
    </row>
    <row r="430" spans="1:16">
      <c r="A430" s="12"/>
      <c r="B430" s="12"/>
      <c r="C430" s="12" t="s">
        <v>43</v>
      </c>
      <c r="D430" s="12" t="s">
        <v>102</v>
      </c>
      <c r="E430" s="12" t="s">
        <v>21</v>
      </c>
      <c r="F430" s="13" t="s">
        <v>11</v>
      </c>
      <c r="G430" s="13">
        <v>32.33</v>
      </c>
      <c r="H430" s="13">
        <v>23.8</v>
      </c>
      <c r="I430" s="14">
        <v>6788.1570000000002</v>
      </c>
      <c r="J430" s="14">
        <v>0</v>
      </c>
      <c r="K430" s="14">
        <f t="shared" si="142"/>
        <v>6788.1570000000002</v>
      </c>
      <c r="L430" s="13">
        <v>57902.99</v>
      </c>
      <c r="M430" s="13">
        <f t="shared" si="144"/>
        <v>0</v>
      </c>
      <c r="N430" s="13">
        <f t="shared" si="148"/>
        <v>57902.979209999983</v>
      </c>
      <c r="O430" s="13" t="s">
        <v>11</v>
      </c>
      <c r="P430" s="23">
        <f t="shared" si="149"/>
        <v>57902.979209999983</v>
      </c>
    </row>
    <row r="431" spans="1:16">
      <c r="A431" s="12"/>
      <c r="B431" s="12"/>
      <c r="C431" s="12" t="s">
        <v>43</v>
      </c>
      <c r="D431" s="12" t="s">
        <v>102</v>
      </c>
      <c r="E431" s="12" t="s">
        <v>21</v>
      </c>
      <c r="F431" s="13" t="s">
        <v>11</v>
      </c>
      <c r="G431" s="13">
        <v>36.61</v>
      </c>
      <c r="H431" s="13">
        <v>25.58</v>
      </c>
      <c r="I431" s="14">
        <v>4577.4260000000004</v>
      </c>
      <c r="J431" s="14">
        <v>1140.107</v>
      </c>
      <c r="K431" s="14">
        <f t="shared" si="142"/>
        <v>5717.5330000000004</v>
      </c>
      <c r="L431" s="13">
        <v>50489</v>
      </c>
      <c r="M431" s="13">
        <f t="shared" si="144"/>
        <v>12575.380210000001</v>
      </c>
      <c r="N431" s="13">
        <f t="shared" si="148"/>
        <v>63064.388990000014</v>
      </c>
      <c r="O431" s="13" t="s">
        <v>11</v>
      </c>
      <c r="P431" s="23">
        <f t="shared" si="149"/>
        <v>63064.388990000014</v>
      </c>
    </row>
    <row r="432" spans="1:16" ht="31.5">
      <c r="A432" s="8">
        <v>2901242390</v>
      </c>
      <c r="B432" s="28" t="s">
        <v>197</v>
      </c>
      <c r="C432" s="29"/>
      <c r="D432" s="30"/>
      <c r="E432" s="9" t="s">
        <v>20</v>
      </c>
      <c r="F432" s="10">
        <v>0</v>
      </c>
      <c r="G432" s="10" t="s">
        <v>11</v>
      </c>
      <c r="H432" s="10" t="s">
        <v>11</v>
      </c>
      <c r="I432" s="11">
        <v>0</v>
      </c>
      <c r="J432" s="11">
        <v>0</v>
      </c>
      <c r="K432" s="11">
        <f t="shared" si="142"/>
        <v>0</v>
      </c>
      <c r="L432" s="10">
        <v>0</v>
      </c>
      <c r="M432" s="10">
        <v>0</v>
      </c>
      <c r="N432" s="10">
        <v>0</v>
      </c>
      <c r="O432" s="10">
        <v>0</v>
      </c>
      <c r="P432" s="6">
        <f t="shared" ref="P432:P435" si="150">N432+F432</f>
        <v>0</v>
      </c>
    </row>
    <row r="433" spans="1:16">
      <c r="A433" s="8">
        <v>2901242390</v>
      </c>
      <c r="B433" s="28" t="s">
        <v>197</v>
      </c>
      <c r="C433" s="29"/>
      <c r="D433" s="30"/>
      <c r="E433" s="9" t="s">
        <v>21</v>
      </c>
      <c r="F433" s="10">
        <v>325021.67</v>
      </c>
      <c r="G433" s="10" t="s">
        <v>11</v>
      </c>
      <c r="H433" s="10" t="s">
        <v>11</v>
      </c>
      <c r="I433" s="11">
        <v>11372.1</v>
      </c>
      <c r="J433" s="11">
        <f>J436+J437</f>
        <v>1192.27</v>
      </c>
      <c r="K433" s="11">
        <f t="shared" si="142"/>
        <v>12564.37</v>
      </c>
      <c r="L433" s="10">
        <v>778366.47</v>
      </c>
      <c r="M433" s="10">
        <f>M436+M437</f>
        <v>48859.224600000001</v>
      </c>
      <c r="N433" s="10">
        <f>N436+N437</f>
        <v>502204.0062</v>
      </c>
      <c r="O433" s="10">
        <v>729507.25</v>
      </c>
      <c r="P433" s="6">
        <f t="shared" si="150"/>
        <v>827225.67619999999</v>
      </c>
    </row>
    <row r="434" spans="1:16">
      <c r="A434" s="8">
        <v>2901242390</v>
      </c>
      <c r="B434" s="28" t="s">
        <v>197</v>
      </c>
      <c r="C434" s="29"/>
      <c r="D434" s="30"/>
      <c r="E434" s="9" t="s">
        <v>19</v>
      </c>
      <c r="F434" s="10">
        <v>181662.74</v>
      </c>
      <c r="G434" s="10" t="s">
        <v>11</v>
      </c>
      <c r="H434" s="10" t="s">
        <v>11</v>
      </c>
      <c r="I434" s="11">
        <v>3055.57</v>
      </c>
      <c r="J434" s="11">
        <f>J438+J439</f>
        <v>258.82</v>
      </c>
      <c r="K434" s="11">
        <f t="shared" si="142"/>
        <v>3314.3900000000003</v>
      </c>
      <c r="L434" s="10">
        <v>239671.67999999999</v>
      </c>
      <c r="M434" s="10">
        <f>M438+M439</f>
        <v>4982.2849999999989</v>
      </c>
      <c r="N434" s="10">
        <f>N438+N439</f>
        <v>62991.212</v>
      </c>
      <c r="O434" s="10">
        <v>234689.39</v>
      </c>
      <c r="P434" s="6">
        <f t="shared" si="150"/>
        <v>244653.95199999999</v>
      </c>
    </row>
    <row r="435" spans="1:16">
      <c r="A435" s="8">
        <v>2901242390</v>
      </c>
      <c r="B435" s="28" t="s">
        <v>197</v>
      </c>
      <c r="C435" s="29"/>
      <c r="D435" s="30"/>
      <c r="E435" s="9" t="s">
        <v>2</v>
      </c>
      <c r="F435" s="10">
        <v>506684.41</v>
      </c>
      <c r="G435" s="10" t="s">
        <v>11</v>
      </c>
      <c r="H435" s="10" t="s">
        <v>11</v>
      </c>
      <c r="I435" s="11">
        <v>14427.67</v>
      </c>
      <c r="J435" s="11">
        <f>J432+J433+J434</f>
        <v>1451.09</v>
      </c>
      <c r="K435" s="11">
        <f t="shared" si="142"/>
        <v>15878.76</v>
      </c>
      <c r="L435" s="10">
        <v>1018038.15</v>
      </c>
      <c r="M435" s="10">
        <f>M432+M433+M434</f>
        <v>53841.509599999998</v>
      </c>
      <c r="N435" s="10">
        <f>N432+N433+N434</f>
        <v>565195.2182</v>
      </c>
      <c r="O435" s="10">
        <v>964196.64</v>
      </c>
      <c r="P435" s="6">
        <f t="shared" si="150"/>
        <v>1071879.6281999999</v>
      </c>
    </row>
    <row r="436" spans="1:16" ht="63">
      <c r="A436" s="12"/>
      <c r="B436" s="12"/>
      <c r="C436" s="12" t="s">
        <v>26</v>
      </c>
      <c r="D436" s="12" t="s">
        <v>103</v>
      </c>
      <c r="E436" s="12" t="s">
        <v>21</v>
      </c>
      <c r="F436" s="13" t="s">
        <v>11</v>
      </c>
      <c r="G436" s="13">
        <v>64.41</v>
      </c>
      <c r="H436" s="13">
        <v>25.26</v>
      </c>
      <c r="I436" s="14">
        <v>6931.08</v>
      </c>
      <c r="J436" s="14">
        <v>0</v>
      </c>
      <c r="K436" s="14">
        <f t="shared" si="142"/>
        <v>6931.08</v>
      </c>
      <c r="L436" s="13">
        <v>271351.8</v>
      </c>
      <c r="M436" s="13">
        <f t="shared" si="144"/>
        <v>0</v>
      </c>
      <c r="N436" s="13">
        <f t="shared" ref="N436:N439" si="151">K436*(G436-H436)</f>
        <v>271351.78199999995</v>
      </c>
      <c r="O436" s="13" t="s">
        <v>11</v>
      </c>
      <c r="P436" s="23">
        <f t="shared" ref="P436:P439" si="152">N436</f>
        <v>271351.78199999995</v>
      </c>
    </row>
    <row r="437" spans="1:16" ht="63">
      <c r="A437" s="12"/>
      <c r="B437" s="12"/>
      <c r="C437" s="12" t="s">
        <v>26</v>
      </c>
      <c r="D437" s="12" t="s">
        <v>103</v>
      </c>
      <c r="E437" s="12" t="s">
        <v>21</v>
      </c>
      <c r="F437" s="13" t="s">
        <v>11</v>
      </c>
      <c r="G437" s="13">
        <v>68.03</v>
      </c>
      <c r="H437" s="13">
        <v>27.05</v>
      </c>
      <c r="I437" s="14">
        <v>4441.0200000000004</v>
      </c>
      <c r="J437" s="14">
        <v>1192.27</v>
      </c>
      <c r="K437" s="14">
        <f t="shared" si="142"/>
        <v>5633.2900000000009</v>
      </c>
      <c r="L437" s="13">
        <v>181993</v>
      </c>
      <c r="M437" s="13">
        <f t="shared" si="144"/>
        <v>48859.224600000001</v>
      </c>
      <c r="N437" s="13">
        <f t="shared" si="151"/>
        <v>230852.22420000006</v>
      </c>
      <c r="O437" s="13" t="s">
        <v>11</v>
      </c>
      <c r="P437" s="23">
        <f t="shared" si="152"/>
        <v>230852.22420000006</v>
      </c>
    </row>
    <row r="438" spans="1:16" ht="21">
      <c r="A438" s="12"/>
      <c r="B438" s="12"/>
      <c r="C438" s="12" t="s">
        <v>26</v>
      </c>
      <c r="D438" s="12" t="s">
        <v>104</v>
      </c>
      <c r="E438" s="12" t="s">
        <v>19</v>
      </c>
      <c r="F438" s="13" t="s">
        <v>11</v>
      </c>
      <c r="G438" s="13">
        <v>42.43</v>
      </c>
      <c r="H438" s="13">
        <v>23.59</v>
      </c>
      <c r="I438" s="14">
        <v>1977.55</v>
      </c>
      <c r="J438" s="14">
        <v>0</v>
      </c>
      <c r="K438" s="14">
        <f t="shared" si="142"/>
        <v>1977.55</v>
      </c>
      <c r="L438" s="13">
        <v>37257.040000000001</v>
      </c>
      <c r="M438" s="13">
        <f t="shared" si="144"/>
        <v>0</v>
      </c>
      <c r="N438" s="13">
        <f t="shared" si="151"/>
        <v>37257.042000000001</v>
      </c>
      <c r="O438" s="13" t="s">
        <v>11</v>
      </c>
      <c r="P438" s="23">
        <f t="shared" si="152"/>
        <v>37257.042000000001</v>
      </c>
    </row>
    <row r="439" spans="1:16" ht="21">
      <c r="A439" s="12"/>
      <c r="B439" s="12"/>
      <c r="C439" s="12" t="s">
        <v>26</v>
      </c>
      <c r="D439" s="12" t="s">
        <v>104</v>
      </c>
      <c r="E439" s="12" t="s">
        <v>19</v>
      </c>
      <c r="F439" s="13" t="s">
        <v>11</v>
      </c>
      <c r="G439" s="13">
        <v>44.51</v>
      </c>
      <c r="H439" s="13">
        <v>25.26</v>
      </c>
      <c r="I439" s="14">
        <v>1078.02</v>
      </c>
      <c r="J439" s="14">
        <v>258.82</v>
      </c>
      <c r="K439" s="14">
        <f t="shared" si="142"/>
        <v>1336.84</v>
      </c>
      <c r="L439" s="13">
        <v>20751.900000000001</v>
      </c>
      <c r="M439" s="13">
        <f t="shared" si="144"/>
        <v>4982.2849999999989</v>
      </c>
      <c r="N439" s="13">
        <f t="shared" si="151"/>
        <v>25734.169999999995</v>
      </c>
      <c r="O439" s="13" t="s">
        <v>11</v>
      </c>
      <c r="P439" s="23">
        <f t="shared" si="152"/>
        <v>25734.169999999995</v>
      </c>
    </row>
    <row r="440" spans="1:16" ht="31.5">
      <c r="A440" s="8">
        <v>2920015594</v>
      </c>
      <c r="B440" s="28" t="s">
        <v>198</v>
      </c>
      <c r="C440" s="29"/>
      <c r="D440" s="30"/>
      <c r="E440" s="9" t="s">
        <v>20</v>
      </c>
      <c r="F440" s="10">
        <v>0</v>
      </c>
      <c r="G440" s="10" t="s">
        <v>11</v>
      </c>
      <c r="H440" s="10" t="s">
        <v>11</v>
      </c>
      <c r="I440" s="11">
        <v>0</v>
      </c>
      <c r="J440" s="11">
        <v>0</v>
      </c>
      <c r="K440" s="11">
        <f t="shared" si="142"/>
        <v>0</v>
      </c>
      <c r="L440" s="10">
        <v>0</v>
      </c>
      <c r="M440" s="10">
        <v>0</v>
      </c>
      <c r="N440" s="10">
        <v>0</v>
      </c>
      <c r="O440" s="10">
        <v>0</v>
      </c>
      <c r="P440" s="6">
        <f t="shared" ref="P440:P443" si="153">N440+F440</f>
        <v>0</v>
      </c>
    </row>
    <row r="441" spans="1:16">
      <c r="A441" s="8">
        <v>2920015594</v>
      </c>
      <c r="B441" s="28" t="s">
        <v>198</v>
      </c>
      <c r="C441" s="29"/>
      <c r="D441" s="30"/>
      <c r="E441" s="9" t="s">
        <v>21</v>
      </c>
      <c r="F441" s="10">
        <v>5796.98</v>
      </c>
      <c r="G441" s="10" t="s">
        <v>11</v>
      </c>
      <c r="H441" s="10" t="s">
        <v>11</v>
      </c>
      <c r="I441" s="11">
        <v>2136.5650000000001</v>
      </c>
      <c r="J441" s="11">
        <f>J444+J445</f>
        <v>226.321</v>
      </c>
      <c r="K441" s="11">
        <f t="shared" si="142"/>
        <v>2362.886</v>
      </c>
      <c r="L441" s="10">
        <v>58909.279999999999</v>
      </c>
      <c r="M441" s="10">
        <f>M444+M445</f>
        <v>5560.7069700000002</v>
      </c>
      <c r="N441" s="10">
        <f>N444+N445</f>
        <v>58672.98502</v>
      </c>
      <c r="O441" s="10">
        <v>52187.1</v>
      </c>
      <c r="P441" s="6">
        <f t="shared" si="153"/>
        <v>64469.965020000003</v>
      </c>
    </row>
    <row r="442" spans="1:16">
      <c r="A442" s="8">
        <v>2920015594</v>
      </c>
      <c r="B442" s="28" t="s">
        <v>198</v>
      </c>
      <c r="C442" s="29"/>
      <c r="D442" s="30"/>
      <c r="E442" s="9" t="s">
        <v>19</v>
      </c>
      <c r="F442" s="10">
        <v>0</v>
      </c>
      <c r="G442" s="10" t="s">
        <v>11</v>
      </c>
      <c r="H442" s="10" t="s">
        <v>11</v>
      </c>
      <c r="I442" s="11">
        <v>0</v>
      </c>
      <c r="J442" s="11">
        <v>0</v>
      </c>
      <c r="K442" s="11">
        <f t="shared" si="142"/>
        <v>0</v>
      </c>
      <c r="L442" s="10">
        <v>0</v>
      </c>
      <c r="M442" s="10">
        <v>0</v>
      </c>
      <c r="N442" s="10">
        <v>0</v>
      </c>
      <c r="O442" s="10">
        <v>0</v>
      </c>
      <c r="P442" s="6">
        <f t="shared" si="153"/>
        <v>0</v>
      </c>
    </row>
    <row r="443" spans="1:16">
      <c r="A443" s="8">
        <v>2920015594</v>
      </c>
      <c r="B443" s="28" t="s">
        <v>198</v>
      </c>
      <c r="C443" s="29"/>
      <c r="D443" s="30"/>
      <c r="E443" s="9" t="s">
        <v>2</v>
      </c>
      <c r="F443" s="10">
        <v>5796.98</v>
      </c>
      <c r="G443" s="10" t="s">
        <v>11</v>
      </c>
      <c r="H443" s="10" t="s">
        <v>11</v>
      </c>
      <c r="I443" s="11">
        <v>2136.5650000000001</v>
      </c>
      <c r="J443" s="11">
        <f>J440+J441+J442</f>
        <v>226.321</v>
      </c>
      <c r="K443" s="11">
        <f t="shared" si="142"/>
        <v>2362.886</v>
      </c>
      <c r="L443" s="10">
        <v>58909.279999999999</v>
      </c>
      <c r="M443" s="10">
        <f>M440+M441+M442</f>
        <v>5560.7069700000002</v>
      </c>
      <c r="N443" s="10">
        <f>N440+N441+N442</f>
        <v>58672.98502</v>
      </c>
      <c r="O443" s="10">
        <v>52187.1</v>
      </c>
      <c r="P443" s="6">
        <f t="shared" si="153"/>
        <v>64469.965020000003</v>
      </c>
    </row>
    <row r="444" spans="1:16">
      <c r="A444" s="12"/>
      <c r="B444" s="12"/>
      <c r="C444" s="12" t="s">
        <v>71</v>
      </c>
      <c r="D444" s="12" t="s">
        <v>105</v>
      </c>
      <c r="E444" s="12" t="s">
        <v>21</v>
      </c>
      <c r="F444" s="13" t="s">
        <v>11</v>
      </c>
      <c r="G444" s="13">
        <v>51.53</v>
      </c>
      <c r="H444" s="13">
        <v>26.44</v>
      </c>
      <c r="I444" s="14">
        <v>1186.3</v>
      </c>
      <c r="J444" s="14">
        <v>0</v>
      </c>
      <c r="K444" s="14">
        <f t="shared" si="142"/>
        <v>1186.3</v>
      </c>
      <c r="L444" s="13">
        <v>29764.28</v>
      </c>
      <c r="M444" s="13">
        <f t="shared" si="144"/>
        <v>0</v>
      </c>
      <c r="N444" s="13">
        <f t="shared" ref="N444:N445" si="154">K444*(G444-H444)</f>
        <v>29764.267</v>
      </c>
      <c r="O444" s="13" t="s">
        <v>11</v>
      </c>
      <c r="P444" s="23">
        <f t="shared" ref="P444:P445" si="155">N444</f>
        <v>29764.267</v>
      </c>
    </row>
    <row r="445" spans="1:16">
      <c r="A445" s="12"/>
      <c r="B445" s="12"/>
      <c r="C445" s="12" t="s">
        <v>71</v>
      </c>
      <c r="D445" s="12" t="s">
        <v>105</v>
      </c>
      <c r="E445" s="12" t="s">
        <v>21</v>
      </c>
      <c r="F445" s="13" t="s">
        <v>11</v>
      </c>
      <c r="G445" s="13">
        <v>52.89</v>
      </c>
      <c r="H445" s="13">
        <v>28.32</v>
      </c>
      <c r="I445" s="14">
        <v>950.26499999999999</v>
      </c>
      <c r="J445" s="14">
        <v>226.321</v>
      </c>
      <c r="K445" s="14">
        <f t="shared" si="142"/>
        <v>1176.586</v>
      </c>
      <c r="L445" s="13">
        <v>23348.02</v>
      </c>
      <c r="M445" s="13">
        <f t="shared" si="144"/>
        <v>5560.7069700000002</v>
      </c>
      <c r="N445" s="13">
        <f t="shared" si="154"/>
        <v>28908.71802</v>
      </c>
      <c r="O445" s="13" t="s">
        <v>11</v>
      </c>
      <c r="P445" s="23">
        <f t="shared" si="155"/>
        <v>28908.71802</v>
      </c>
    </row>
    <row r="446" spans="1:16" ht="31.5">
      <c r="A446" s="8">
        <v>2923006012</v>
      </c>
      <c r="B446" s="28" t="s">
        <v>199</v>
      </c>
      <c r="C446" s="29"/>
      <c r="D446" s="30"/>
      <c r="E446" s="9" t="s">
        <v>20</v>
      </c>
      <c r="F446" s="10">
        <v>0</v>
      </c>
      <c r="G446" s="10" t="s">
        <v>11</v>
      </c>
      <c r="H446" s="10" t="s">
        <v>11</v>
      </c>
      <c r="I446" s="11">
        <v>0</v>
      </c>
      <c r="J446" s="11">
        <v>0</v>
      </c>
      <c r="K446" s="11">
        <f t="shared" si="142"/>
        <v>0</v>
      </c>
      <c r="L446" s="10">
        <v>0</v>
      </c>
      <c r="M446" s="10">
        <v>0</v>
      </c>
      <c r="N446" s="10">
        <v>0</v>
      </c>
      <c r="O446" s="10">
        <v>0</v>
      </c>
      <c r="P446" s="6">
        <f t="shared" ref="P446:P449" si="156">N446+F446</f>
        <v>0</v>
      </c>
    </row>
    <row r="447" spans="1:16">
      <c r="A447" s="8">
        <v>2923006012</v>
      </c>
      <c r="B447" s="28" t="s">
        <v>199</v>
      </c>
      <c r="C447" s="29"/>
      <c r="D447" s="30"/>
      <c r="E447" s="9" t="s">
        <v>21</v>
      </c>
      <c r="F447" s="10">
        <v>9702.2800000000007</v>
      </c>
      <c r="G447" s="10" t="s">
        <v>11</v>
      </c>
      <c r="H447" s="10" t="s">
        <v>11</v>
      </c>
      <c r="I447" s="11">
        <v>22382.768</v>
      </c>
      <c r="J447" s="11">
        <f>J452</f>
        <v>0</v>
      </c>
      <c r="K447" s="11">
        <f t="shared" si="142"/>
        <v>22382.768</v>
      </c>
      <c r="L447" s="10">
        <v>62301.79</v>
      </c>
      <c r="M447" s="10">
        <f>M452</f>
        <v>0</v>
      </c>
      <c r="N447" s="10">
        <f>N452</f>
        <v>52599.504799999871</v>
      </c>
      <c r="O447" s="10">
        <v>62301.79</v>
      </c>
      <c r="P447" s="6">
        <f t="shared" si="156"/>
        <v>62301.78479999987</v>
      </c>
    </row>
    <row r="448" spans="1:16">
      <c r="A448" s="8">
        <v>2923006012</v>
      </c>
      <c r="B448" s="28" t="s">
        <v>199</v>
      </c>
      <c r="C448" s="29"/>
      <c r="D448" s="30"/>
      <c r="E448" s="9" t="s">
        <v>19</v>
      </c>
      <c r="F448" s="10">
        <v>5034.46</v>
      </c>
      <c r="G448" s="10" t="s">
        <v>11</v>
      </c>
      <c r="H448" s="10" t="s">
        <v>11</v>
      </c>
      <c r="I448" s="11">
        <v>9582.9120000000003</v>
      </c>
      <c r="J448" s="11">
        <f>J450+J451</f>
        <v>945.88300000000004</v>
      </c>
      <c r="K448" s="11">
        <f t="shared" si="142"/>
        <v>10528.795</v>
      </c>
      <c r="L448" s="10">
        <v>103516.71</v>
      </c>
      <c r="M448" s="10">
        <f>M450+M451</f>
        <v>18000.153490000001</v>
      </c>
      <c r="N448" s="10">
        <f>N450+N451</f>
        <v>116482.40208000003</v>
      </c>
      <c r="O448" s="10">
        <v>81790.789999999994</v>
      </c>
      <c r="P448" s="6">
        <f t="shared" si="156"/>
        <v>121516.86208000004</v>
      </c>
    </row>
    <row r="449" spans="1:16">
      <c r="A449" s="8">
        <v>2923006012</v>
      </c>
      <c r="B449" s="28" t="s">
        <v>199</v>
      </c>
      <c r="C449" s="29"/>
      <c r="D449" s="30"/>
      <c r="E449" s="9" t="s">
        <v>2</v>
      </c>
      <c r="F449" s="10">
        <v>14736.74</v>
      </c>
      <c r="G449" s="10" t="s">
        <v>11</v>
      </c>
      <c r="H449" s="10" t="s">
        <v>11</v>
      </c>
      <c r="I449" s="11">
        <v>31965.68</v>
      </c>
      <c r="J449" s="11">
        <f>J446+J447+J448</f>
        <v>945.88300000000004</v>
      </c>
      <c r="K449" s="11">
        <f t="shared" si="142"/>
        <v>32911.563000000002</v>
      </c>
      <c r="L449" s="10">
        <v>165818.5</v>
      </c>
      <c r="M449" s="10">
        <f>M446+M447+M448</f>
        <v>18000.153490000001</v>
      </c>
      <c r="N449" s="10">
        <f>N446+N447+N448</f>
        <v>169081.90687999991</v>
      </c>
      <c r="O449" s="10">
        <v>144092.57999999999</v>
      </c>
      <c r="P449" s="6">
        <f t="shared" si="156"/>
        <v>183818.6468799999</v>
      </c>
    </row>
    <row r="450" spans="1:16">
      <c r="A450" s="12"/>
      <c r="B450" s="12"/>
      <c r="C450" s="12" t="s">
        <v>75</v>
      </c>
      <c r="D450" s="12" t="s">
        <v>106</v>
      </c>
      <c r="E450" s="12" t="s">
        <v>19</v>
      </c>
      <c r="F450" s="13" t="s">
        <v>11</v>
      </c>
      <c r="G450" s="13">
        <v>166.77</v>
      </c>
      <c r="H450" s="13">
        <v>162.15</v>
      </c>
      <c r="I450" s="14">
        <v>5820.9970000000003</v>
      </c>
      <c r="J450" s="14">
        <v>0</v>
      </c>
      <c r="K450" s="14">
        <f t="shared" si="142"/>
        <v>5820.9970000000003</v>
      </c>
      <c r="L450" s="13">
        <v>26893.02</v>
      </c>
      <c r="M450" s="13">
        <f t="shared" si="144"/>
        <v>0</v>
      </c>
      <c r="N450" s="13">
        <f t="shared" ref="N450:N452" si="157">K450*(G450-H450)</f>
        <v>26893.006140000027</v>
      </c>
      <c r="O450" s="13" t="s">
        <v>11</v>
      </c>
      <c r="P450" s="23">
        <f t="shared" ref="P450:P452" si="158">N450</f>
        <v>26893.006140000027</v>
      </c>
    </row>
    <row r="451" spans="1:16">
      <c r="A451" s="12"/>
      <c r="B451" s="12"/>
      <c r="C451" s="12" t="s">
        <v>75</v>
      </c>
      <c r="D451" s="12" t="s">
        <v>106</v>
      </c>
      <c r="E451" s="12" t="s">
        <v>19</v>
      </c>
      <c r="F451" s="13" t="s">
        <v>11</v>
      </c>
      <c r="G451" s="13">
        <v>181.18</v>
      </c>
      <c r="H451" s="13">
        <v>162.15</v>
      </c>
      <c r="I451" s="14">
        <v>3761.915</v>
      </c>
      <c r="J451" s="14">
        <v>945.88300000000004</v>
      </c>
      <c r="K451" s="14">
        <f t="shared" si="142"/>
        <v>4707.7979999999998</v>
      </c>
      <c r="L451" s="13">
        <v>71589.23</v>
      </c>
      <c r="M451" s="13">
        <f t="shared" si="144"/>
        <v>18000.153490000001</v>
      </c>
      <c r="N451" s="13">
        <f t="shared" si="157"/>
        <v>89589.395940000002</v>
      </c>
      <c r="O451" s="13" t="s">
        <v>11</v>
      </c>
      <c r="P451" s="23">
        <f t="shared" si="158"/>
        <v>89589.395940000002</v>
      </c>
    </row>
    <row r="452" spans="1:16">
      <c r="A452" s="12"/>
      <c r="B452" s="12"/>
      <c r="C452" s="12" t="s">
        <v>75</v>
      </c>
      <c r="D452" s="12" t="s">
        <v>106</v>
      </c>
      <c r="E452" s="12" t="s">
        <v>21</v>
      </c>
      <c r="F452" s="13" t="s">
        <v>11</v>
      </c>
      <c r="G452" s="13">
        <v>58.66</v>
      </c>
      <c r="H452" s="13">
        <v>56.31</v>
      </c>
      <c r="I452" s="14">
        <v>22382.768</v>
      </c>
      <c r="J452" s="14">
        <v>0</v>
      </c>
      <c r="K452" s="14">
        <f t="shared" si="142"/>
        <v>22382.768</v>
      </c>
      <c r="L452" s="13">
        <v>52599.51</v>
      </c>
      <c r="M452" s="13">
        <f t="shared" si="144"/>
        <v>0</v>
      </c>
      <c r="N452" s="13">
        <f t="shared" si="157"/>
        <v>52599.504799999871</v>
      </c>
      <c r="O452" s="13" t="s">
        <v>11</v>
      </c>
      <c r="P452" s="23">
        <f t="shared" si="158"/>
        <v>52599.504799999871</v>
      </c>
    </row>
    <row r="453" spans="1:16" ht="31.5">
      <c r="A453" s="8">
        <v>2923005837</v>
      </c>
      <c r="B453" s="28" t="s">
        <v>200</v>
      </c>
      <c r="C453" s="29"/>
      <c r="D453" s="30"/>
      <c r="E453" s="9" t="s">
        <v>20</v>
      </c>
      <c r="F453" s="10">
        <v>0</v>
      </c>
      <c r="G453" s="10" t="s">
        <v>11</v>
      </c>
      <c r="H453" s="10" t="s">
        <v>11</v>
      </c>
      <c r="I453" s="11">
        <v>0</v>
      </c>
      <c r="J453" s="11">
        <v>0</v>
      </c>
      <c r="K453" s="11">
        <f t="shared" si="142"/>
        <v>0</v>
      </c>
      <c r="L453" s="10">
        <v>0</v>
      </c>
      <c r="M453" s="10">
        <v>0</v>
      </c>
      <c r="N453" s="10">
        <v>0</v>
      </c>
      <c r="O453" s="10">
        <v>0</v>
      </c>
      <c r="P453" s="6">
        <f t="shared" ref="P453:P456" si="159">N453+F453</f>
        <v>0</v>
      </c>
    </row>
    <row r="454" spans="1:16">
      <c r="A454" s="8">
        <v>2923005837</v>
      </c>
      <c r="B454" s="28" t="s">
        <v>200</v>
      </c>
      <c r="C454" s="29"/>
      <c r="D454" s="30"/>
      <c r="E454" s="9" t="s">
        <v>21</v>
      </c>
      <c r="F454" s="10">
        <v>32548.65</v>
      </c>
      <c r="G454" s="10" t="s">
        <v>11</v>
      </c>
      <c r="H454" s="10" t="s">
        <v>11</v>
      </c>
      <c r="I454" s="11">
        <v>4343.3999999999996</v>
      </c>
      <c r="J454" s="11">
        <f>J459+J460</f>
        <v>0</v>
      </c>
      <c r="K454" s="11">
        <f t="shared" si="142"/>
        <v>4343.3999999999996</v>
      </c>
      <c r="L454" s="10">
        <v>152079.01999999999</v>
      </c>
      <c r="M454" s="10">
        <f>M459+M460</f>
        <v>0</v>
      </c>
      <c r="N454" s="10">
        <f>N459+N460</f>
        <v>119530.36799999997</v>
      </c>
      <c r="O454" s="10">
        <v>152079.01999999999</v>
      </c>
      <c r="P454" s="6">
        <f t="shared" si="159"/>
        <v>152079.01799999998</v>
      </c>
    </row>
    <row r="455" spans="1:16">
      <c r="A455" s="8">
        <v>2923005837</v>
      </c>
      <c r="B455" s="28" t="s">
        <v>200</v>
      </c>
      <c r="C455" s="29"/>
      <c r="D455" s="30"/>
      <c r="E455" s="9" t="s">
        <v>19</v>
      </c>
      <c r="F455" s="10">
        <v>45838.16</v>
      </c>
      <c r="G455" s="10" t="s">
        <v>11</v>
      </c>
      <c r="H455" s="10" t="s">
        <v>11</v>
      </c>
      <c r="I455" s="11">
        <v>4016.75</v>
      </c>
      <c r="J455" s="11">
        <f>J457+J458</f>
        <v>0</v>
      </c>
      <c r="K455" s="11">
        <f t="shared" si="142"/>
        <v>4016.75</v>
      </c>
      <c r="L455" s="10">
        <v>213216.13</v>
      </c>
      <c r="M455" s="10">
        <f>M457+M458</f>
        <v>0</v>
      </c>
      <c r="N455" s="10">
        <f>N457+N458</f>
        <v>167377.9725</v>
      </c>
      <c r="O455" s="10">
        <v>213216.13</v>
      </c>
      <c r="P455" s="6">
        <f t="shared" si="159"/>
        <v>213216.13250000001</v>
      </c>
    </row>
    <row r="456" spans="1:16">
      <c r="A456" s="8">
        <v>2923005837</v>
      </c>
      <c r="B456" s="28" t="s">
        <v>200</v>
      </c>
      <c r="C456" s="29"/>
      <c r="D456" s="30"/>
      <c r="E456" s="9" t="s">
        <v>2</v>
      </c>
      <c r="F456" s="10">
        <v>78386.81</v>
      </c>
      <c r="G456" s="10" t="s">
        <v>11</v>
      </c>
      <c r="H456" s="10" t="s">
        <v>11</v>
      </c>
      <c r="I456" s="11">
        <v>8360.15</v>
      </c>
      <c r="J456" s="11">
        <f>J453+J454+J455</f>
        <v>0</v>
      </c>
      <c r="K456" s="11">
        <f t="shared" si="142"/>
        <v>8360.15</v>
      </c>
      <c r="L456" s="10">
        <v>365295.15</v>
      </c>
      <c r="M456" s="10">
        <f>M453+M454+M455</f>
        <v>0</v>
      </c>
      <c r="N456" s="10">
        <f>N453+N454+N455</f>
        <v>286908.34049999999</v>
      </c>
      <c r="O456" s="10">
        <v>365295.15</v>
      </c>
      <c r="P456" s="6">
        <f t="shared" si="159"/>
        <v>365295.15049999999</v>
      </c>
    </row>
    <row r="457" spans="1:16">
      <c r="A457" s="12"/>
      <c r="B457" s="12"/>
      <c r="C457" s="12" t="s">
        <v>75</v>
      </c>
      <c r="D457" s="12" t="s">
        <v>79</v>
      </c>
      <c r="E457" s="12" t="s">
        <v>19</v>
      </c>
      <c r="F457" s="13" t="s">
        <v>11</v>
      </c>
      <c r="G457" s="13">
        <v>121.67</v>
      </c>
      <c r="H457" s="13">
        <v>80</v>
      </c>
      <c r="I457" s="14">
        <v>4016.75</v>
      </c>
      <c r="J457" s="14">
        <v>0</v>
      </c>
      <c r="K457" s="14">
        <f t="shared" si="142"/>
        <v>4016.75</v>
      </c>
      <c r="L457" s="13">
        <v>167377.97</v>
      </c>
      <c r="M457" s="13">
        <f t="shared" si="144"/>
        <v>0</v>
      </c>
      <c r="N457" s="13">
        <f t="shared" ref="N457:N460" si="160">K457*(G457-H457)</f>
        <v>167377.9725</v>
      </c>
      <c r="O457" s="13" t="s">
        <v>11</v>
      </c>
      <c r="P457" s="23">
        <f t="shared" ref="P457:P460" si="161">N457</f>
        <v>167377.9725</v>
      </c>
    </row>
    <row r="458" spans="1:16">
      <c r="A458" s="12"/>
      <c r="B458" s="12"/>
      <c r="C458" s="12" t="s">
        <v>75</v>
      </c>
      <c r="D458" s="12" t="s">
        <v>79</v>
      </c>
      <c r="E458" s="12" t="s">
        <v>19</v>
      </c>
      <c r="F458" s="13" t="s">
        <v>11</v>
      </c>
      <c r="G458" s="13">
        <v>121.67</v>
      </c>
      <c r="H458" s="13">
        <v>83.6</v>
      </c>
      <c r="I458" s="14">
        <v>0</v>
      </c>
      <c r="J458" s="14">
        <v>0</v>
      </c>
      <c r="K458" s="14">
        <f t="shared" si="142"/>
        <v>0</v>
      </c>
      <c r="L458" s="13">
        <v>0</v>
      </c>
      <c r="M458" s="13">
        <f t="shared" si="144"/>
        <v>0</v>
      </c>
      <c r="N458" s="13">
        <f t="shared" si="160"/>
        <v>0</v>
      </c>
      <c r="O458" s="13" t="s">
        <v>11</v>
      </c>
      <c r="P458" s="23">
        <f t="shared" si="161"/>
        <v>0</v>
      </c>
    </row>
    <row r="459" spans="1:16">
      <c r="A459" s="12"/>
      <c r="B459" s="12"/>
      <c r="C459" s="12" t="s">
        <v>75</v>
      </c>
      <c r="D459" s="12" t="s">
        <v>79</v>
      </c>
      <c r="E459" s="12" t="s">
        <v>21</v>
      </c>
      <c r="F459" s="13" t="s">
        <v>11</v>
      </c>
      <c r="G459" s="13">
        <v>107.52</v>
      </c>
      <c r="H459" s="13">
        <v>80</v>
      </c>
      <c r="I459" s="14">
        <v>4343.3999999999996</v>
      </c>
      <c r="J459" s="14">
        <v>0</v>
      </c>
      <c r="K459" s="14">
        <f t="shared" si="142"/>
        <v>4343.3999999999996</v>
      </c>
      <c r="L459" s="13">
        <v>119530.37</v>
      </c>
      <c r="M459" s="13">
        <f t="shared" si="144"/>
        <v>0</v>
      </c>
      <c r="N459" s="13">
        <f t="shared" si="160"/>
        <v>119530.36799999997</v>
      </c>
      <c r="O459" s="13" t="s">
        <v>11</v>
      </c>
      <c r="P459" s="23">
        <f t="shared" si="161"/>
        <v>119530.36799999997</v>
      </c>
    </row>
    <row r="460" spans="1:16">
      <c r="A460" s="12"/>
      <c r="B460" s="12"/>
      <c r="C460" s="12" t="s">
        <v>75</v>
      </c>
      <c r="D460" s="12" t="s">
        <v>79</v>
      </c>
      <c r="E460" s="12" t="s">
        <v>21</v>
      </c>
      <c r="F460" s="13" t="s">
        <v>11</v>
      </c>
      <c r="G460" s="13">
        <v>110.2</v>
      </c>
      <c r="H460" s="13">
        <v>83.6</v>
      </c>
      <c r="I460" s="14">
        <v>0</v>
      </c>
      <c r="J460" s="14">
        <v>0</v>
      </c>
      <c r="K460" s="14">
        <f t="shared" ref="K460:K523" si="162">I460+J460</f>
        <v>0</v>
      </c>
      <c r="L460" s="13">
        <v>0</v>
      </c>
      <c r="M460" s="13">
        <f t="shared" si="144"/>
        <v>0</v>
      </c>
      <c r="N460" s="13">
        <f t="shared" si="160"/>
        <v>0</v>
      </c>
      <c r="O460" s="13" t="s">
        <v>11</v>
      </c>
      <c r="P460" s="23">
        <f t="shared" si="161"/>
        <v>0</v>
      </c>
    </row>
    <row r="461" spans="1:16" ht="31.5">
      <c r="A461" s="8">
        <v>2910004931</v>
      </c>
      <c r="B461" s="28" t="s">
        <v>201</v>
      </c>
      <c r="C461" s="29"/>
      <c r="D461" s="30"/>
      <c r="E461" s="9" t="s">
        <v>20</v>
      </c>
      <c r="F461" s="10">
        <v>0</v>
      </c>
      <c r="G461" s="10" t="s">
        <v>11</v>
      </c>
      <c r="H461" s="10" t="s">
        <v>11</v>
      </c>
      <c r="I461" s="11">
        <v>0</v>
      </c>
      <c r="J461" s="11">
        <v>0</v>
      </c>
      <c r="K461" s="11">
        <f t="shared" si="162"/>
        <v>0</v>
      </c>
      <c r="L461" s="10">
        <v>0</v>
      </c>
      <c r="M461" s="10">
        <v>0</v>
      </c>
      <c r="N461" s="10">
        <v>0</v>
      </c>
      <c r="O461" s="10">
        <v>0</v>
      </c>
      <c r="P461" s="6">
        <f t="shared" ref="P461:P464" si="163">N461+F461</f>
        <v>0</v>
      </c>
    </row>
    <row r="462" spans="1:16">
      <c r="A462" s="8">
        <v>2910004931</v>
      </c>
      <c r="B462" s="28" t="s">
        <v>201</v>
      </c>
      <c r="C462" s="29"/>
      <c r="D462" s="30"/>
      <c r="E462" s="9" t="s">
        <v>21</v>
      </c>
      <c r="F462" s="10">
        <v>0</v>
      </c>
      <c r="G462" s="10" t="s">
        <v>11</v>
      </c>
      <c r="H462" s="10" t="s">
        <v>11</v>
      </c>
      <c r="I462" s="11">
        <v>0</v>
      </c>
      <c r="J462" s="11">
        <v>0</v>
      </c>
      <c r="K462" s="11">
        <f t="shared" si="162"/>
        <v>0</v>
      </c>
      <c r="L462" s="10">
        <v>0</v>
      </c>
      <c r="M462" s="10">
        <v>0</v>
      </c>
      <c r="N462" s="10">
        <v>0</v>
      </c>
      <c r="O462" s="10">
        <v>0</v>
      </c>
      <c r="P462" s="6">
        <f t="shared" si="163"/>
        <v>0</v>
      </c>
    </row>
    <row r="463" spans="1:16">
      <c r="A463" s="8">
        <v>2910004931</v>
      </c>
      <c r="B463" s="28" t="s">
        <v>201</v>
      </c>
      <c r="C463" s="29"/>
      <c r="D463" s="30"/>
      <c r="E463" s="9" t="s">
        <v>19</v>
      </c>
      <c r="F463" s="10">
        <v>45888.62</v>
      </c>
      <c r="G463" s="10" t="s">
        <v>11</v>
      </c>
      <c r="H463" s="10" t="s">
        <v>11</v>
      </c>
      <c r="I463" s="11">
        <v>4886.2700000000004</v>
      </c>
      <c r="J463" s="11">
        <f>J465+J466</f>
        <v>503.04</v>
      </c>
      <c r="K463" s="11">
        <f t="shared" si="162"/>
        <v>5389.31</v>
      </c>
      <c r="L463" s="10">
        <v>443808</v>
      </c>
      <c r="M463" s="10">
        <f>M465+M466</f>
        <v>42713.126400000001</v>
      </c>
      <c r="N463" s="10">
        <f>N465+N466</f>
        <v>440632.49809999997</v>
      </c>
      <c r="O463" s="10">
        <v>405888.04</v>
      </c>
      <c r="P463" s="6">
        <f t="shared" si="163"/>
        <v>486521.11809999996</v>
      </c>
    </row>
    <row r="464" spans="1:16">
      <c r="A464" s="8">
        <v>2910004931</v>
      </c>
      <c r="B464" s="28" t="s">
        <v>201</v>
      </c>
      <c r="C464" s="29"/>
      <c r="D464" s="30"/>
      <c r="E464" s="9" t="s">
        <v>2</v>
      </c>
      <c r="F464" s="10">
        <v>45888.62</v>
      </c>
      <c r="G464" s="10" t="s">
        <v>11</v>
      </c>
      <c r="H464" s="10" t="s">
        <v>11</v>
      </c>
      <c r="I464" s="11">
        <v>4886.2700000000004</v>
      </c>
      <c r="J464" s="11">
        <f>J461+J462+J463</f>
        <v>503.04</v>
      </c>
      <c r="K464" s="11">
        <f t="shared" si="162"/>
        <v>5389.31</v>
      </c>
      <c r="L464" s="10">
        <v>443808</v>
      </c>
      <c r="M464" s="10">
        <f>M461+M462+M463</f>
        <v>42713.126400000001</v>
      </c>
      <c r="N464" s="10">
        <f>N461+N462+N463</f>
        <v>440632.49809999997</v>
      </c>
      <c r="O464" s="10">
        <v>405888.04</v>
      </c>
      <c r="P464" s="6">
        <f t="shared" si="163"/>
        <v>486521.11809999996</v>
      </c>
    </row>
    <row r="465" spans="1:16" ht="21">
      <c r="A465" s="12"/>
      <c r="B465" s="12"/>
      <c r="C465" s="12" t="s">
        <v>88</v>
      </c>
      <c r="D465" s="12" t="s">
        <v>107</v>
      </c>
      <c r="E465" s="12" t="s">
        <v>19</v>
      </c>
      <c r="F465" s="13" t="s">
        <v>11</v>
      </c>
      <c r="G465" s="13">
        <v>109.19</v>
      </c>
      <c r="H465" s="13">
        <v>30</v>
      </c>
      <c r="I465" s="14">
        <v>2967.45</v>
      </c>
      <c r="J465" s="14">
        <v>0</v>
      </c>
      <c r="K465" s="14">
        <f t="shared" si="162"/>
        <v>2967.45</v>
      </c>
      <c r="L465" s="13">
        <v>234992.37</v>
      </c>
      <c r="M465" s="13">
        <f t="shared" ref="M465:M527" si="164">J465*(G465-H465)</f>
        <v>0</v>
      </c>
      <c r="N465" s="13">
        <f t="shared" ref="N465:N466" si="165">K465*(G465-H465)</f>
        <v>234992.36549999999</v>
      </c>
      <c r="O465" s="13" t="s">
        <v>11</v>
      </c>
      <c r="P465" s="23">
        <f t="shared" ref="P465:P466" si="166">N465</f>
        <v>234992.36549999999</v>
      </c>
    </row>
    <row r="466" spans="1:16" ht="21">
      <c r="A466" s="12"/>
      <c r="B466" s="12"/>
      <c r="C466" s="12" t="s">
        <v>88</v>
      </c>
      <c r="D466" s="12" t="s">
        <v>107</v>
      </c>
      <c r="E466" s="12" t="s">
        <v>19</v>
      </c>
      <c r="F466" s="13" t="s">
        <v>11</v>
      </c>
      <c r="G466" s="13">
        <v>117.04</v>
      </c>
      <c r="H466" s="13">
        <v>32.130000000000003</v>
      </c>
      <c r="I466" s="14">
        <v>1918.82</v>
      </c>
      <c r="J466" s="14">
        <v>503.04</v>
      </c>
      <c r="K466" s="14">
        <f t="shared" si="162"/>
        <v>2421.86</v>
      </c>
      <c r="L466" s="13">
        <v>162927.01</v>
      </c>
      <c r="M466" s="13">
        <f t="shared" si="164"/>
        <v>42713.126400000001</v>
      </c>
      <c r="N466" s="13">
        <f t="shared" si="165"/>
        <v>205640.13260000001</v>
      </c>
      <c r="O466" s="13" t="s">
        <v>11</v>
      </c>
      <c r="P466" s="23">
        <f t="shared" si="166"/>
        <v>205640.13260000001</v>
      </c>
    </row>
    <row r="467" spans="1:16" ht="31.5">
      <c r="A467" s="8">
        <v>2901209763</v>
      </c>
      <c r="B467" s="28" t="s">
        <v>202</v>
      </c>
      <c r="C467" s="29"/>
      <c r="D467" s="30"/>
      <c r="E467" s="9" t="s">
        <v>20</v>
      </c>
      <c r="F467" s="10">
        <v>0</v>
      </c>
      <c r="G467" s="10" t="s">
        <v>11</v>
      </c>
      <c r="H467" s="10" t="s">
        <v>11</v>
      </c>
      <c r="I467" s="11">
        <v>0</v>
      </c>
      <c r="J467" s="11">
        <v>0</v>
      </c>
      <c r="K467" s="11">
        <f t="shared" si="162"/>
        <v>0</v>
      </c>
      <c r="L467" s="10">
        <v>0</v>
      </c>
      <c r="M467" s="10">
        <v>0</v>
      </c>
      <c r="N467" s="10">
        <v>0</v>
      </c>
      <c r="O467" s="10">
        <v>0</v>
      </c>
      <c r="P467" s="6">
        <f t="shared" ref="P467:P470" si="167">N467+F467</f>
        <v>0</v>
      </c>
    </row>
    <row r="468" spans="1:16">
      <c r="A468" s="8">
        <v>2901209763</v>
      </c>
      <c r="B468" s="28" t="s">
        <v>202</v>
      </c>
      <c r="C468" s="29"/>
      <c r="D468" s="30"/>
      <c r="E468" s="9" t="s">
        <v>21</v>
      </c>
      <c r="F468" s="10">
        <v>32748.880000000001</v>
      </c>
      <c r="G468" s="10" t="s">
        <v>11</v>
      </c>
      <c r="H468" s="10" t="s">
        <v>11</v>
      </c>
      <c r="I468" s="11">
        <v>35783.966</v>
      </c>
      <c r="J468" s="11">
        <f>J473+J474+J477+J478+J481+J482</f>
        <v>3622</v>
      </c>
      <c r="K468" s="11">
        <f t="shared" si="162"/>
        <v>39405.966</v>
      </c>
      <c r="L468" s="10">
        <v>1112828.73</v>
      </c>
      <c r="M468" s="10">
        <f>M473+M474+M477+M478+M481+M482</f>
        <v>107608.88</v>
      </c>
      <c r="N468" s="10">
        <f>N473+N474+N477+N478+N481+N482</f>
        <v>1187688.7331400001</v>
      </c>
      <c r="O468" s="10">
        <v>1005770.23</v>
      </c>
      <c r="P468" s="6">
        <f t="shared" si="167"/>
        <v>1220437.61314</v>
      </c>
    </row>
    <row r="469" spans="1:16">
      <c r="A469" s="8">
        <v>2901209763</v>
      </c>
      <c r="B469" s="28" t="s">
        <v>202</v>
      </c>
      <c r="C469" s="29"/>
      <c r="D469" s="30"/>
      <c r="E469" s="9" t="s">
        <v>19</v>
      </c>
      <c r="F469" s="10">
        <v>12757.66</v>
      </c>
      <c r="G469" s="10" t="s">
        <v>11</v>
      </c>
      <c r="H469" s="10" t="s">
        <v>11</v>
      </c>
      <c r="I469" s="11">
        <v>28086.18</v>
      </c>
      <c r="J469" s="11">
        <f>J471+J472+J475+J476+J479+J480</f>
        <v>3721</v>
      </c>
      <c r="K469" s="11">
        <f t="shared" si="162"/>
        <v>31807.18</v>
      </c>
      <c r="L469" s="10">
        <v>1040107.7</v>
      </c>
      <c r="M469" s="10">
        <f>M471+M472+M475+M476+M479+M480</f>
        <v>146168.76999999996</v>
      </c>
      <c r="N469" s="10">
        <f>N471+N472+N475+N476+N479+N480</f>
        <v>1173518.8016799998</v>
      </c>
      <c r="O469" s="10">
        <v>894407.83</v>
      </c>
      <c r="P469" s="6">
        <f t="shared" si="167"/>
        <v>1186276.4616799997</v>
      </c>
    </row>
    <row r="470" spans="1:16">
      <c r="A470" s="8">
        <v>2901209763</v>
      </c>
      <c r="B470" s="28" t="s">
        <v>202</v>
      </c>
      <c r="C470" s="29"/>
      <c r="D470" s="30"/>
      <c r="E470" s="9" t="s">
        <v>2</v>
      </c>
      <c r="F470" s="10">
        <v>45506.54</v>
      </c>
      <c r="G470" s="10" t="s">
        <v>11</v>
      </c>
      <c r="H470" s="10" t="s">
        <v>11</v>
      </c>
      <c r="I470" s="11">
        <v>63870.146000000001</v>
      </c>
      <c r="J470" s="11">
        <f>J467+J468+J469</f>
        <v>7343</v>
      </c>
      <c r="K470" s="11">
        <f t="shared" si="162"/>
        <v>71213.146000000008</v>
      </c>
      <c r="L470" s="10">
        <v>2152936.4300000002</v>
      </c>
      <c r="M470" s="10">
        <f>M467+M468+M469</f>
        <v>253777.64999999997</v>
      </c>
      <c r="N470" s="10">
        <f>N467+N468+N469</f>
        <v>2361207.5348199997</v>
      </c>
      <c r="O470" s="10">
        <v>1900178.06</v>
      </c>
      <c r="P470" s="6">
        <f t="shared" si="167"/>
        <v>2406714.0748199997</v>
      </c>
    </row>
    <row r="471" spans="1:16" ht="21">
      <c r="A471" s="12"/>
      <c r="B471" s="12"/>
      <c r="C471" s="12" t="s">
        <v>88</v>
      </c>
      <c r="D471" s="12" t="s">
        <v>108</v>
      </c>
      <c r="E471" s="12" t="s">
        <v>19</v>
      </c>
      <c r="F471" s="13" t="s">
        <v>11</v>
      </c>
      <c r="G471" s="13">
        <v>84.74</v>
      </c>
      <c r="H471" s="13">
        <v>30</v>
      </c>
      <c r="I471" s="14">
        <v>7678.4589999999998</v>
      </c>
      <c r="J471" s="14">
        <v>0</v>
      </c>
      <c r="K471" s="14">
        <f t="shared" si="162"/>
        <v>7678.4589999999998</v>
      </c>
      <c r="L471" s="13">
        <v>420318.85</v>
      </c>
      <c r="M471" s="13">
        <f t="shared" si="164"/>
        <v>0</v>
      </c>
      <c r="N471" s="13">
        <f t="shared" ref="N471:N482" si="168">K471*(G471-H471)</f>
        <v>420318.84565999993</v>
      </c>
      <c r="O471" s="13" t="s">
        <v>11</v>
      </c>
      <c r="P471" s="23">
        <f t="shared" ref="P471:P482" si="169">N471</f>
        <v>420318.84565999993</v>
      </c>
    </row>
    <row r="472" spans="1:16" ht="21">
      <c r="A472" s="12"/>
      <c r="B472" s="12"/>
      <c r="C472" s="12" t="s">
        <v>88</v>
      </c>
      <c r="D472" s="12" t="s">
        <v>108</v>
      </c>
      <c r="E472" s="12" t="s">
        <v>19</v>
      </c>
      <c r="F472" s="13" t="s">
        <v>11</v>
      </c>
      <c r="G472" s="13">
        <v>84.74</v>
      </c>
      <c r="H472" s="13">
        <v>32.130000000000003</v>
      </c>
      <c r="I472" s="14">
        <v>9722.9840000000004</v>
      </c>
      <c r="J472" s="14">
        <v>2600</v>
      </c>
      <c r="K472" s="14">
        <f t="shared" si="162"/>
        <v>12322.984</v>
      </c>
      <c r="L472" s="13">
        <v>511526.19</v>
      </c>
      <c r="M472" s="13">
        <f t="shared" si="164"/>
        <v>136785.99999999997</v>
      </c>
      <c r="N472" s="13">
        <f t="shared" si="168"/>
        <v>648312.18823999993</v>
      </c>
      <c r="O472" s="13" t="s">
        <v>11</v>
      </c>
      <c r="P472" s="23">
        <f t="shared" si="169"/>
        <v>648312.18823999993</v>
      </c>
    </row>
    <row r="473" spans="1:16" ht="21">
      <c r="A473" s="12"/>
      <c r="B473" s="12"/>
      <c r="C473" s="12" t="s">
        <v>88</v>
      </c>
      <c r="D473" s="12" t="s">
        <v>108</v>
      </c>
      <c r="E473" s="12" t="s">
        <v>21</v>
      </c>
      <c r="F473" s="13" t="s">
        <v>11</v>
      </c>
      <c r="G473" s="13">
        <v>60.53</v>
      </c>
      <c r="H473" s="13">
        <v>20</v>
      </c>
      <c r="I473" s="14">
        <v>9414.5370000000003</v>
      </c>
      <c r="J473" s="14">
        <v>0</v>
      </c>
      <c r="K473" s="14">
        <f t="shared" si="162"/>
        <v>9414.5370000000003</v>
      </c>
      <c r="L473" s="13">
        <v>381571.19</v>
      </c>
      <c r="M473" s="13">
        <f t="shared" si="164"/>
        <v>0</v>
      </c>
      <c r="N473" s="13">
        <f t="shared" si="168"/>
        <v>381571.18461</v>
      </c>
      <c r="O473" s="13" t="s">
        <v>11</v>
      </c>
      <c r="P473" s="23">
        <f t="shared" si="169"/>
        <v>381571.18461</v>
      </c>
    </row>
    <row r="474" spans="1:16" ht="21">
      <c r="A474" s="12"/>
      <c r="B474" s="12"/>
      <c r="C474" s="12" t="s">
        <v>88</v>
      </c>
      <c r="D474" s="12" t="s">
        <v>108</v>
      </c>
      <c r="E474" s="12" t="s">
        <v>21</v>
      </c>
      <c r="F474" s="13" t="s">
        <v>11</v>
      </c>
      <c r="G474" s="13">
        <v>60.53</v>
      </c>
      <c r="H474" s="13">
        <v>22</v>
      </c>
      <c r="I474" s="14">
        <v>11247.28</v>
      </c>
      <c r="J474" s="14">
        <v>2100</v>
      </c>
      <c r="K474" s="14">
        <f t="shared" si="162"/>
        <v>13347.28</v>
      </c>
      <c r="L474" s="13">
        <v>433357.69</v>
      </c>
      <c r="M474" s="13">
        <f t="shared" si="164"/>
        <v>80913</v>
      </c>
      <c r="N474" s="13">
        <f t="shared" si="168"/>
        <v>514270.69840000005</v>
      </c>
      <c r="O474" s="13" t="s">
        <v>11</v>
      </c>
      <c r="P474" s="23">
        <f t="shared" si="169"/>
        <v>514270.69840000005</v>
      </c>
    </row>
    <row r="475" spans="1:16">
      <c r="A475" s="12"/>
      <c r="B475" s="12"/>
      <c r="C475" s="12" t="s">
        <v>109</v>
      </c>
      <c r="D475" s="12" t="s">
        <v>110</v>
      </c>
      <c r="E475" s="12" t="s">
        <v>19</v>
      </c>
      <c r="F475" s="13" t="s">
        <v>11</v>
      </c>
      <c r="G475" s="13">
        <v>41.3</v>
      </c>
      <c r="H475" s="13">
        <v>32</v>
      </c>
      <c r="I475" s="14">
        <v>1202.009</v>
      </c>
      <c r="J475" s="14">
        <v>0</v>
      </c>
      <c r="K475" s="14">
        <f t="shared" si="162"/>
        <v>1202.009</v>
      </c>
      <c r="L475" s="13">
        <v>11178.68</v>
      </c>
      <c r="M475" s="13">
        <f t="shared" si="164"/>
        <v>0</v>
      </c>
      <c r="N475" s="13">
        <f t="shared" si="168"/>
        <v>11178.683699999996</v>
      </c>
      <c r="O475" s="13" t="s">
        <v>11</v>
      </c>
      <c r="P475" s="23">
        <f t="shared" si="169"/>
        <v>11178.683699999996</v>
      </c>
    </row>
    <row r="476" spans="1:16">
      <c r="A476" s="12"/>
      <c r="B476" s="12"/>
      <c r="C476" s="12" t="s">
        <v>109</v>
      </c>
      <c r="D476" s="12" t="s">
        <v>110</v>
      </c>
      <c r="E476" s="12" t="s">
        <v>19</v>
      </c>
      <c r="F476" s="13" t="s">
        <v>11</v>
      </c>
      <c r="G476" s="13">
        <v>42.64</v>
      </c>
      <c r="H476" s="13">
        <v>34.270000000000003</v>
      </c>
      <c r="I476" s="14">
        <v>749.5</v>
      </c>
      <c r="J476" s="14">
        <v>194</v>
      </c>
      <c r="K476" s="14">
        <f t="shared" si="162"/>
        <v>943.5</v>
      </c>
      <c r="L476" s="13">
        <v>6273.32</v>
      </c>
      <c r="M476" s="13">
        <f t="shared" si="164"/>
        <v>1623.7799999999995</v>
      </c>
      <c r="N476" s="13">
        <f t="shared" si="168"/>
        <v>7897.0949999999975</v>
      </c>
      <c r="O476" s="13" t="s">
        <v>11</v>
      </c>
      <c r="P476" s="23">
        <f t="shared" si="169"/>
        <v>7897.0949999999975</v>
      </c>
    </row>
    <row r="477" spans="1:16">
      <c r="A477" s="12"/>
      <c r="B477" s="12"/>
      <c r="C477" s="12" t="s">
        <v>109</v>
      </c>
      <c r="D477" s="12" t="s">
        <v>110</v>
      </c>
      <c r="E477" s="12" t="s">
        <v>21</v>
      </c>
      <c r="F477" s="13" t="s">
        <v>11</v>
      </c>
      <c r="G477" s="13">
        <v>46.03</v>
      </c>
      <c r="H477" s="13">
        <v>28.5</v>
      </c>
      <c r="I477" s="14">
        <v>2133.7080000000001</v>
      </c>
      <c r="J477" s="14">
        <v>0</v>
      </c>
      <c r="K477" s="14">
        <f t="shared" si="162"/>
        <v>2133.7080000000001</v>
      </c>
      <c r="L477" s="13">
        <v>37403.9</v>
      </c>
      <c r="M477" s="13">
        <f t="shared" si="164"/>
        <v>0</v>
      </c>
      <c r="N477" s="13">
        <f t="shared" si="168"/>
        <v>37403.901240000007</v>
      </c>
      <c r="O477" s="13" t="s">
        <v>11</v>
      </c>
      <c r="P477" s="23">
        <f t="shared" si="169"/>
        <v>37403.901240000007</v>
      </c>
    </row>
    <row r="478" spans="1:16">
      <c r="A478" s="12"/>
      <c r="B478" s="12"/>
      <c r="C478" s="12" t="s">
        <v>109</v>
      </c>
      <c r="D478" s="12" t="s">
        <v>110</v>
      </c>
      <c r="E478" s="12" t="s">
        <v>21</v>
      </c>
      <c r="F478" s="13" t="s">
        <v>11</v>
      </c>
      <c r="G478" s="13">
        <v>48.06</v>
      </c>
      <c r="H478" s="13">
        <v>30.52</v>
      </c>
      <c r="I478" s="14">
        <v>1363.306</v>
      </c>
      <c r="J478" s="14">
        <v>362</v>
      </c>
      <c r="K478" s="14">
        <f t="shared" si="162"/>
        <v>1725.306</v>
      </c>
      <c r="L478" s="13">
        <v>23912.39</v>
      </c>
      <c r="M478" s="13">
        <f t="shared" si="164"/>
        <v>6349.4800000000014</v>
      </c>
      <c r="N478" s="13">
        <f t="shared" si="168"/>
        <v>30261.867240000007</v>
      </c>
      <c r="O478" s="13" t="s">
        <v>11</v>
      </c>
      <c r="P478" s="23">
        <f t="shared" si="169"/>
        <v>30261.867240000007</v>
      </c>
    </row>
    <row r="479" spans="1:16">
      <c r="A479" s="12"/>
      <c r="B479" s="12"/>
      <c r="C479" s="12" t="s">
        <v>109</v>
      </c>
      <c r="D479" s="12" t="s">
        <v>111</v>
      </c>
      <c r="E479" s="12" t="s">
        <v>19</v>
      </c>
      <c r="F479" s="13" t="s">
        <v>11</v>
      </c>
      <c r="G479" s="13">
        <v>41.3</v>
      </c>
      <c r="H479" s="13">
        <v>32</v>
      </c>
      <c r="I479" s="14">
        <v>5328.9040000000005</v>
      </c>
      <c r="J479" s="14">
        <v>0</v>
      </c>
      <c r="K479" s="14">
        <f t="shared" si="162"/>
        <v>5328.9040000000005</v>
      </c>
      <c r="L479" s="13">
        <v>49558.8</v>
      </c>
      <c r="M479" s="13">
        <f t="shared" si="164"/>
        <v>0</v>
      </c>
      <c r="N479" s="13">
        <f t="shared" si="168"/>
        <v>49558.807199999988</v>
      </c>
      <c r="O479" s="13" t="s">
        <v>11</v>
      </c>
      <c r="P479" s="23">
        <f t="shared" si="169"/>
        <v>49558.807199999988</v>
      </c>
    </row>
    <row r="480" spans="1:16">
      <c r="A480" s="12"/>
      <c r="B480" s="12"/>
      <c r="C480" s="12" t="s">
        <v>109</v>
      </c>
      <c r="D480" s="12" t="s">
        <v>111</v>
      </c>
      <c r="E480" s="12" t="s">
        <v>19</v>
      </c>
      <c r="F480" s="13" t="s">
        <v>11</v>
      </c>
      <c r="G480" s="13">
        <v>42.64</v>
      </c>
      <c r="H480" s="13">
        <v>34.270000000000003</v>
      </c>
      <c r="I480" s="14">
        <v>3404.3240000000001</v>
      </c>
      <c r="J480" s="14">
        <v>927</v>
      </c>
      <c r="K480" s="14">
        <f t="shared" si="162"/>
        <v>4331.3240000000005</v>
      </c>
      <c r="L480" s="13">
        <v>28494.2</v>
      </c>
      <c r="M480" s="13">
        <f t="shared" si="164"/>
        <v>7758.989999999998</v>
      </c>
      <c r="N480" s="13">
        <f t="shared" si="168"/>
        <v>36253.181879999996</v>
      </c>
      <c r="O480" s="13" t="s">
        <v>11</v>
      </c>
      <c r="P480" s="23">
        <f t="shared" si="169"/>
        <v>36253.181879999996</v>
      </c>
    </row>
    <row r="481" spans="1:16">
      <c r="A481" s="12"/>
      <c r="B481" s="12"/>
      <c r="C481" s="12" t="s">
        <v>109</v>
      </c>
      <c r="D481" s="12" t="s">
        <v>111</v>
      </c>
      <c r="E481" s="12" t="s">
        <v>21</v>
      </c>
      <c r="F481" s="13" t="s">
        <v>11</v>
      </c>
      <c r="G481" s="13">
        <v>46.03</v>
      </c>
      <c r="H481" s="13">
        <v>28.5</v>
      </c>
      <c r="I481" s="14">
        <v>7018.625</v>
      </c>
      <c r="J481" s="14">
        <v>0</v>
      </c>
      <c r="K481" s="14">
        <f t="shared" si="162"/>
        <v>7018.625</v>
      </c>
      <c r="L481" s="13">
        <v>123036.49</v>
      </c>
      <c r="M481" s="13">
        <f t="shared" si="164"/>
        <v>0</v>
      </c>
      <c r="N481" s="13">
        <f t="shared" si="168"/>
        <v>123036.49625000001</v>
      </c>
      <c r="O481" s="13" t="s">
        <v>11</v>
      </c>
      <c r="P481" s="23">
        <f t="shared" si="169"/>
        <v>123036.49625000001</v>
      </c>
    </row>
    <row r="482" spans="1:16">
      <c r="A482" s="12"/>
      <c r="B482" s="12"/>
      <c r="C482" s="12" t="s">
        <v>109</v>
      </c>
      <c r="D482" s="12" t="s">
        <v>111</v>
      </c>
      <c r="E482" s="12" t="s">
        <v>21</v>
      </c>
      <c r="F482" s="13" t="s">
        <v>11</v>
      </c>
      <c r="G482" s="13">
        <v>48.06</v>
      </c>
      <c r="H482" s="13">
        <v>30.52</v>
      </c>
      <c r="I482" s="14">
        <v>4606.51</v>
      </c>
      <c r="J482" s="14">
        <v>1160</v>
      </c>
      <c r="K482" s="14">
        <f t="shared" si="162"/>
        <v>5766.51</v>
      </c>
      <c r="L482" s="13">
        <v>80798.19</v>
      </c>
      <c r="M482" s="13">
        <f t="shared" si="164"/>
        <v>20346.400000000001</v>
      </c>
      <c r="N482" s="13">
        <f t="shared" si="168"/>
        <v>101144.58540000003</v>
      </c>
      <c r="O482" s="13" t="s">
        <v>11</v>
      </c>
      <c r="P482" s="23">
        <f t="shared" si="169"/>
        <v>101144.58540000003</v>
      </c>
    </row>
    <row r="483" spans="1:16" ht="31.5">
      <c r="A483" s="8">
        <v>2920016125</v>
      </c>
      <c r="B483" s="28" t="s">
        <v>203</v>
      </c>
      <c r="C483" s="29"/>
      <c r="D483" s="30"/>
      <c r="E483" s="9" t="s">
        <v>20</v>
      </c>
      <c r="F483" s="10">
        <v>0</v>
      </c>
      <c r="G483" s="10" t="s">
        <v>11</v>
      </c>
      <c r="H483" s="10" t="s">
        <v>11</v>
      </c>
      <c r="I483" s="11">
        <v>0</v>
      </c>
      <c r="J483" s="11">
        <v>0</v>
      </c>
      <c r="K483" s="11">
        <f t="shared" si="162"/>
        <v>0</v>
      </c>
      <c r="L483" s="10">
        <v>0</v>
      </c>
      <c r="M483" s="10">
        <v>0</v>
      </c>
      <c r="N483" s="10">
        <v>0</v>
      </c>
      <c r="O483" s="10">
        <v>0</v>
      </c>
      <c r="P483" s="6">
        <f t="shared" ref="P483:P486" si="170">N483+F483</f>
        <v>0</v>
      </c>
    </row>
    <row r="484" spans="1:16">
      <c r="A484" s="8">
        <v>2920016125</v>
      </c>
      <c r="B484" s="28" t="s">
        <v>203</v>
      </c>
      <c r="C484" s="29"/>
      <c r="D484" s="30"/>
      <c r="E484" s="9" t="s">
        <v>21</v>
      </c>
      <c r="F484" s="10">
        <v>0</v>
      </c>
      <c r="G484" s="10" t="s">
        <v>11</v>
      </c>
      <c r="H484" s="10" t="s">
        <v>11</v>
      </c>
      <c r="I484" s="11">
        <v>260.20999999999998</v>
      </c>
      <c r="J484" s="11">
        <f>J487</f>
        <v>439.89499999999998</v>
      </c>
      <c r="K484" s="11">
        <f t="shared" si="162"/>
        <v>700.10500000000002</v>
      </c>
      <c r="L484" s="10">
        <v>15945.67</v>
      </c>
      <c r="M484" s="10">
        <f>M487</f>
        <v>26956.765599999992</v>
      </c>
      <c r="N484" s="10">
        <f>N487</f>
        <v>42902.434399999991</v>
      </c>
      <c r="O484" s="10">
        <v>0</v>
      </c>
      <c r="P484" s="6">
        <f t="shared" si="170"/>
        <v>42902.434399999991</v>
      </c>
    </row>
    <row r="485" spans="1:16">
      <c r="A485" s="8">
        <v>2920016125</v>
      </c>
      <c r="B485" s="28" t="s">
        <v>203</v>
      </c>
      <c r="C485" s="29"/>
      <c r="D485" s="30"/>
      <c r="E485" s="9" t="s">
        <v>19</v>
      </c>
      <c r="F485" s="10">
        <v>0</v>
      </c>
      <c r="G485" s="10" t="s">
        <v>11</v>
      </c>
      <c r="H485" s="10" t="s">
        <v>11</v>
      </c>
      <c r="I485" s="11">
        <v>0</v>
      </c>
      <c r="J485" s="11">
        <v>0</v>
      </c>
      <c r="K485" s="11">
        <f t="shared" si="162"/>
        <v>0</v>
      </c>
      <c r="L485" s="10">
        <v>0</v>
      </c>
      <c r="M485" s="10">
        <v>0</v>
      </c>
      <c r="N485" s="10">
        <v>0</v>
      </c>
      <c r="O485" s="10">
        <v>0</v>
      </c>
      <c r="P485" s="6">
        <f t="shared" si="170"/>
        <v>0</v>
      </c>
    </row>
    <row r="486" spans="1:16">
      <c r="A486" s="8">
        <v>2920016125</v>
      </c>
      <c r="B486" s="28" t="s">
        <v>203</v>
      </c>
      <c r="C486" s="29"/>
      <c r="D486" s="30"/>
      <c r="E486" s="9" t="s">
        <v>2</v>
      </c>
      <c r="F486" s="10">
        <v>0</v>
      </c>
      <c r="G486" s="10" t="s">
        <v>11</v>
      </c>
      <c r="H486" s="10" t="s">
        <v>11</v>
      </c>
      <c r="I486" s="11">
        <v>260.20999999999998</v>
      </c>
      <c r="J486" s="11">
        <f>J483+J484+J485</f>
        <v>439.89499999999998</v>
      </c>
      <c r="K486" s="11">
        <f t="shared" si="162"/>
        <v>700.10500000000002</v>
      </c>
      <c r="L486" s="10">
        <v>15945.67</v>
      </c>
      <c r="M486" s="10">
        <f>M483+M484+M485</f>
        <v>26956.765599999992</v>
      </c>
      <c r="N486" s="10">
        <f>N483+N484+N485</f>
        <v>42902.434399999991</v>
      </c>
      <c r="O486" s="10">
        <v>0</v>
      </c>
      <c r="P486" s="6">
        <f t="shared" si="170"/>
        <v>42902.434399999991</v>
      </c>
    </row>
    <row r="487" spans="1:16">
      <c r="A487" s="12"/>
      <c r="B487" s="12"/>
      <c r="C487" s="12" t="s">
        <v>71</v>
      </c>
      <c r="D487" s="12" t="s">
        <v>112</v>
      </c>
      <c r="E487" s="12" t="s">
        <v>21</v>
      </c>
      <c r="F487" s="13" t="s">
        <v>11</v>
      </c>
      <c r="G487" s="13">
        <v>146.63999999999999</v>
      </c>
      <c r="H487" s="13">
        <v>85.36</v>
      </c>
      <c r="I487" s="14">
        <v>260.20999999999998</v>
      </c>
      <c r="J487" s="14">
        <v>439.89499999999998</v>
      </c>
      <c r="K487" s="14">
        <f t="shared" si="162"/>
        <v>700.10500000000002</v>
      </c>
      <c r="L487" s="13">
        <v>15945.67</v>
      </c>
      <c r="M487" s="13">
        <f t="shared" si="164"/>
        <v>26956.765599999992</v>
      </c>
      <c r="N487" s="13">
        <f>K487*(G487-H487)</f>
        <v>42902.434399999991</v>
      </c>
      <c r="O487" s="13" t="s">
        <v>11</v>
      </c>
      <c r="P487" s="23">
        <f>N487</f>
        <v>42902.434399999991</v>
      </c>
    </row>
    <row r="488" spans="1:16" ht="31.5">
      <c r="A488" s="8">
        <v>2904027514</v>
      </c>
      <c r="B488" s="28" t="s">
        <v>204</v>
      </c>
      <c r="C488" s="29"/>
      <c r="D488" s="30"/>
      <c r="E488" s="9" t="s">
        <v>20</v>
      </c>
      <c r="F488" s="10">
        <v>0</v>
      </c>
      <c r="G488" s="10" t="s">
        <v>11</v>
      </c>
      <c r="H488" s="10" t="s">
        <v>11</v>
      </c>
      <c r="I488" s="11">
        <v>0</v>
      </c>
      <c r="J488" s="11">
        <v>0</v>
      </c>
      <c r="K488" s="11">
        <f t="shared" si="162"/>
        <v>0</v>
      </c>
      <c r="L488" s="10">
        <v>0</v>
      </c>
      <c r="M488" s="10">
        <v>0</v>
      </c>
      <c r="N488" s="10">
        <v>0</v>
      </c>
      <c r="O488" s="10">
        <v>0</v>
      </c>
      <c r="P488" s="6">
        <f t="shared" ref="P488:P491" si="171">N488+F488</f>
        <v>0</v>
      </c>
    </row>
    <row r="489" spans="1:16">
      <c r="A489" s="8">
        <v>2904027514</v>
      </c>
      <c r="B489" s="28" t="s">
        <v>204</v>
      </c>
      <c r="C489" s="29"/>
      <c r="D489" s="30"/>
      <c r="E489" s="9" t="s">
        <v>21</v>
      </c>
      <c r="F489" s="10">
        <v>132485.72</v>
      </c>
      <c r="G489" s="10" t="s">
        <v>11</v>
      </c>
      <c r="H489" s="10" t="s">
        <v>11</v>
      </c>
      <c r="I489" s="11">
        <v>21809.16</v>
      </c>
      <c r="J489" s="11">
        <f>J495+J496+J497</f>
        <v>2340.3629999999998</v>
      </c>
      <c r="K489" s="11">
        <f t="shared" si="162"/>
        <v>24149.523000000001</v>
      </c>
      <c r="L489" s="10">
        <v>3014103.76</v>
      </c>
      <c r="M489" s="10">
        <f>M495+M496+M497</f>
        <v>311900.17700999998</v>
      </c>
      <c r="N489" s="10">
        <f>N495+N496+N497</f>
        <v>3193518.20517</v>
      </c>
      <c r="O489" s="10">
        <v>2704886.28</v>
      </c>
      <c r="P489" s="6">
        <f t="shared" si="171"/>
        <v>3326003.9251700002</v>
      </c>
    </row>
    <row r="490" spans="1:16">
      <c r="A490" s="8">
        <v>2904027514</v>
      </c>
      <c r="B490" s="28" t="s">
        <v>204</v>
      </c>
      <c r="C490" s="29"/>
      <c r="D490" s="30"/>
      <c r="E490" s="9" t="s">
        <v>19</v>
      </c>
      <c r="F490" s="10">
        <v>84979</v>
      </c>
      <c r="G490" s="10" t="s">
        <v>11</v>
      </c>
      <c r="H490" s="10" t="s">
        <v>11</v>
      </c>
      <c r="I490" s="11">
        <v>12879.751</v>
      </c>
      <c r="J490" s="11">
        <f>J492+J493+J494</f>
        <v>1349.605</v>
      </c>
      <c r="K490" s="11">
        <f t="shared" si="162"/>
        <v>14229.356</v>
      </c>
      <c r="L490" s="10">
        <v>1975377.15</v>
      </c>
      <c r="M490" s="10">
        <f>M492+M493+M494</f>
        <v>200227.39780000004</v>
      </c>
      <c r="N490" s="10">
        <f>N492+N493+N494</f>
        <v>2090625.5392699998</v>
      </c>
      <c r="O490" s="10">
        <v>1776133.61</v>
      </c>
      <c r="P490" s="6">
        <f t="shared" si="171"/>
        <v>2175604.5392699996</v>
      </c>
    </row>
    <row r="491" spans="1:16">
      <c r="A491" s="8">
        <v>2904027514</v>
      </c>
      <c r="B491" s="28" t="s">
        <v>204</v>
      </c>
      <c r="C491" s="29"/>
      <c r="D491" s="30"/>
      <c r="E491" s="9" t="s">
        <v>2</v>
      </c>
      <c r="F491" s="10">
        <v>217464.72</v>
      </c>
      <c r="G491" s="10" t="s">
        <v>11</v>
      </c>
      <c r="H491" s="10" t="s">
        <v>11</v>
      </c>
      <c r="I491" s="11">
        <v>34688.911</v>
      </c>
      <c r="J491" s="11">
        <f>J488+J489+J490</f>
        <v>3689.9679999999998</v>
      </c>
      <c r="K491" s="11">
        <f t="shared" si="162"/>
        <v>38378.879000000001</v>
      </c>
      <c r="L491" s="10">
        <v>4989480.91</v>
      </c>
      <c r="M491" s="10">
        <f>M488+M489+M490</f>
        <v>512127.57481000002</v>
      </c>
      <c r="N491" s="10">
        <f>N488+N489+N490</f>
        <v>5284143.7444399996</v>
      </c>
      <c r="O491" s="10">
        <v>4481019.8899999997</v>
      </c>
      <c r="P491" s="6">
        <f t="shared" si="171"/>
        <v>5501608.4644399993</v>
      </c>
    </row>
    <row r="492" spans="1:16" ht="31.5">
      <c r="A492" s="12"/>
      <c r="B492" s="12"/>
      <c r="C492" s="12" t="s">
        <v>22</v>
      </c>
      <c r="D492" s="12" t="s">
        <v>113</v>
      </c>
      <c r="E492" s="12" t="s">
        <v>19</v>
      </c>
      <c r="F492" s="13" t="s">
        <v>11</v>
      </c>
      <c r="G492" s="13">
        <v>171.86</v>
      </c>
      <c r="H492" s="13">
        <v>35.57</v>
      </c>
      <c r="I492" s="14">
        <v>2848.5529999999999</v>
      </c>
      <c r="J492" s="14">
        <v>0</v>
      </c>
      <c r="K492" s="14">
        <f t="shared" si="162"/>
        <v>2848.5529999999999</v>
      </c>
      <c r="L492" s="13">
        <v>388229.29</v>
      </c>
      <c r="M492" s="13">
        <f t="shared" si="164"/>
        <v>0</v>
      </c>
      <c r="N492" s="13">
        <f t="shared" ref="N492:N497" si="172">K492*(G492-H492)</f>
        <v>388229.28837000002</v>
      </c>
      <c r="O492" s="13" t="s">
        <v>11</v>
      </c>
      <c r="P492" s="23">
        <f t="shared" ref="P492:P497" si="173">N492</f>
        <v>388229.28837000002</v>
      </c>
    </row>
    <row r="493" spans="1:16" ht="31.5">
      <c r="A493" s="12"/>
      <c r="B493" s="12"/>
      <c r="C493" s="12" t="s">
        <v>22</v>
      </c>
      <c r="D493" s="12" t="s">
        <v>113</v>
      </c>
      <c r="E493" s="12" t="s">
        <v>19</v>
      </c>
      <c r="F493" s="13" t="s">
        <v>11</v>
      </c>
      <c r="G493" s="13">
        <v>193.31</v>
      </c>
      <c r="H493" s="13">
        <v>44.95</v>
      </c>
      <c r="I493" s="14">
        <v>5353.2389999999996</v>
      </c>
      <c r="J493" s="14">
        <v>1349.605</v>
      </c>
      <c r="K493" s="14">
        <f t="shared" si="162"/>
        <v>6702.8439999999991</v>
      </c>
      <c r="L493" s="13">
        <v>794206.54</v>
      </c>
      <c r="M493" s="13">
        <f t="shared" si="164"/>
        <v>200227.39780000004</v>
      </c>
      <c r="N493" s="13">
        <f t="shared" si="172"/>
        <v>994433.93583999993</v>
      </c>
      <c r="O493" s="13" t="s">
        <v>11</v>
      </c>
      <c r="P493" s="23">
        <f t="shared" si="173"/>
        <v>994433.93583999993</v>
      </c>
    </row>
    <row r="494" spans="1:16" ht="31.5">
      <c r="A494" s="12"/>
      <c r="B494" s="12"/>
      <c r="C494" s="12" t="s">
        <v>22</v>
      </c>
      <c r="D494" s="12" t="s">
        <v>113</v>
      </c>
      <c r="E494" s="12" t="s">
        <v>19</v>
      </c>
      <c r="F494" s="13" t="s">
        <v>11</v>
      </c>
      <c r="G494" s="13">
        <v>193.31</v>
      </c>
      <c r="H494" s="13">
        <v>41.97</v>
      </c>
      <c r="I494" s="14">
        <v>4677.9589999999998</v>
      </c>
      <c r="J494" s="14">
        <v>0</v>
      </c>
      <c r="K494" s="14">
        <f t="shared" si="162"/>
        <v>4677.9589999999998</v>
      </c>
      <c r="L494" s="13">
        <v>707962.32</v>
      </c>
      <c r="M494" s="13">
        <f t="shared" si="164"/>
        <v>0</v>
      </c>
      <c r="N494" s="13">
        <f t="shared" si="172"/>
        <v>707962.31505999994</v>
      </c>
      <c r="O494" s="13" t="s">
        <v>11</v>
      </c>
      <c r="P494" s="23">
        <f t="shared" si="173"/>
        <v>707962.31505999994</v>
      </c>
    </row>
    <row r="495" spans="1:16" ht="31.5">
      <c r="A495" s="12"/>
      <c r="B495" s="12"/>
      <c r="C495" s="12" t="s">
        <v>22</v>
      </c>
      <c r="D495" s="12" t="s">
        <v>113</v>
      </c>
      <c r="E495" s="12" t="s">
        <v>21</v>
      </c>
      <c r="F495" s="13" t="s">
        <v>11</v>
      </c>
      <c r="G495" s="13">
        <v>153.36000000000001</v>
      </c>
      <c r="H495" s="13">
        <v>29.53</v>
      </c>
      <c r="I495" s="14">
        <v>4679.1419999999998</v>
      </c>
      <c r="J495" s="14">
        <v>0</v>
      </c>
      <c r="K495" s="14">
        <f t="shared" si="162"/>
        <v>4679.1419999999998</v>
      </c>
      <c r="L495" s="13">
        <v>579418.16</v>
      </c>
      <c r="M495" s="13">
        <f t="shared" si="164"/>
        <v>0</v>
      </c>
      <c r="N495" s="13">
        <f t="shared" si="172"/>
        <v>579418.15386000008</v>
      </c>
      <c r="O495" s="13" t="s">
        <v>11</v>
      </c>
      <c r="P495" s="23">
        <f t="shared" si="173"/>
        <v>579418.15386000008</v>
      </c>
    </row>
    <row r="496" spans="1:16" ht="31.5">
      <c r="A496" s="12"/>
      <c r="B496" s="12"/>
      <c r="C496" s="12" t="s">
        <v>22</v>
      </c>
      <c r="D496" s="12" t="s">
        <v>113</v>
      </c>
      <c r="E496" s="12" t="s">
        <v>21</v>
      </c>
      <c r="F496" s="13" t="s">
        <v>11</v>
      </c>
      <c r="G496" s="13">
        <v>170.58</v>
      </c>
      <c r="H496" s="13">
        <v>37.31</v>
      </c>
      <c r="I496" s="14">
        <v>9291.6540000000005</v>
      </c>
      <c r="J496" s="14">
        <v>2340.3629999999998</v>
      </c>
      <c r="K496" s="14">
        <f t="shared" si="162"/>
        <v>11632.017</v>
      </c>
      <c r="L496" s="13">
        <v>1238298.73</v>
      </c>
      <c r="M496" s="13">
        <f t="shared" si="164"/>
        <v>311900.17700999998</v>
      </c>
      <c r="N496" s="13">
        <f t="shared" si="172"/>
        <v>1550198.9055900001</v>
      </c>
      <c r="O496" s="13" t="s">
        <v>11</v>
      </c>
      <c r="P496" s="23">
        <f t="shared" si="173"/>
        <v>1550198.9055900001</v>
      </c>
    </row>
    <row r="497" spans="1:16" ht="31.5">
      <c r="A497" s="12"/>
      <c r="B497" s="12"/>
      <c r="C497" s="12" t="s">
        <v>22</v>
      </c>
      <c r="D497" s="12" t="s">
        <v>113</v>
      </c>
      <c r="E497" s="12" t="s">
        <v>21</v>
      </c>
      <c r="F497" s="13" t="s">
        <v>11</v>
      </c>
      <c r="G497" s="13">
        <v>170.58</v>
      </c>
      <c r="H497" s="13">
        <v>34.85</v>
      </c>
      <c r="I497" s="14">
        <v>7838.3639999999996</v>
      </c>
      <c r="J497" s="14">
        <v>0</v>
      </c>
      <c r="K497" s="14">
        <f t="shared" si="162"/>
        <v>7838.3639999999996</v>
      </c>
      <c r="L497" s="13">
        <v>1063901.1499999999</v>
      </c>
      <c r="M497" s="13">
        <f t="shared" si="164"/>
        <v>0</v>
      </c>
      <c r="N497" s="13">
        <f t="shared" si="172"/>
        <v>1063901.1457200001</v>
      </c>
      <c r="O497" s="13" t="s">
        <v>11</v>
      </c>
      <c r="P497" s="23">
        <f t="shared" si="173"/>
        <v>1063901.1457200001</v>
      </c>
    </row>
    <row r="498" spans="1:16" ht="31.5">
      <c r="A498" s="8">
        <v>2921127389</v>
      </c>
      <c r="B498" s="28" t="s">
        <v>205</v>
      </c>
      <c r="C498" s="29"/>
      <c r="D498" s="30"/>
      <c r="E498" s="9" t="s">
        <v>20</v>
      </c>
      <c r="F498" s="10">
        <v>0</v>
      </c>
      <c r="G498" s="10" t="s">
        <v>11</v>
      </c>
      <c r="H498" s="10" t="s">
        <v>11</v>
      </c>
      <c r="I498" s="11">
        <v>0</v>
      </c>
      <c r="J498" s="11">
        <v>0</v>
      </c>
      <c r="K498" s="11">
        <f t="shared" si="162"/>
        <v>0</v>
      </c>
      <c r="L498" s="10">
        <v>0</v>
      </c>
      <c r="M498" s="10">
        <v>0</v>
      </c>
      <c r="N498" s="10">
        <v>0</v>
      </c>
      <c r="O498" s="10">
        <v>0</v>
      </c>
      <c r="P498" s="6">
        <f t="shared" ref="P498:P501" si="174">N498+F498</f>
        <v>0</v>
      </c>
    </row>
    <row r="499" spans="1:16">
      <c r="A499" s="8">
        <v>2921127389</v>
      </c>
      <c r="B499" s="28" t="s">
        <v>205</v>
      </c>
      <c r="C499" s="29"/>
      <c r="D499" s="30"/>
      <c r="E499" s="9" t="s">
        <v>21</v>
      </c>
      <c r="F499" s="10">
        <v>0</v>
      </c>
      <c r="G499" s="10" t="s">
        <v>11</v>
      </c>
      <c r="H499" s="10" t="s">
        <v>11</v>
      </c>
      <c r="I499" s="11">
        <v>116403.01300000001</v>
      </c>
      <c r="J499" s="11">
        <f>J504+J505+J508+J509+J512+J513+J516+J517+J520+J521</f>
        <v>12080</v>
      </c>
      <c r="K499" s="11">
        <f t="shared" si="162"/>
        <v>128483.01300000001</v>
      </c>
      <c r="L499" s="10">
        <v>4333607.74</v>
      </c>
      <c r="M499" s="10">
        <f>M504+M505+M508+M509+M512+M513+M516+M517+M520+M521</f>
        <v>452742.8</v>
      </c>
      <c r="N499" s="10">
        <f>N504+N505+N508+N509+N512+N513+N516+N517+N520+N521</f>
        <v>4786350.5180199994</v>
      </c>
      <c r="O499" s="10">
        <v>3852749</v>
      </c>
      <c r="P499" s="6">
        <f t="shared" si="174"/>
        <v>4786350.5180199994</v>
      </c>
    </row>
    <row r="500" spans="1:16">
      <c r="A500" s="8">
        <v>2921127389</v>
      </c>
      <c r="B500" s="28" t="s">
        <v>205</v>
      </c>
      <c r="C500" s="29"/>
      <c r="D500" s="30"/>
      <c r="E500" s="9" t="s">
        <v>19</v>
      </c>
      <c r="F500" s="10">
        <v>0</v>
      </c>
      <c r="G500" s="10" t="s">
        <v>11</v>
      </c>
      <c r="H500" s="10" t="s">
        <v>11</v>
      </c>
      <c r="I500" s="11">
        <v>108929.851</v>
      </c>
      <c r="J500" s="11">
        <f>J502+J503+J506+J507+J510+J511+J514+J515+J518+J519</f>
        <v>11180</v>
      </c>
      <c r="K500" s="11">
        <f t="shared" si="162"/>
        <v>120109.851</v>
      </c>
      <c r="L500" s="10">
        <v>2678700.02</v>
      </c>
      <c r="M500" s="10">
        <f>M502+M503+M506+M507+M510+M511+M514+M515+M518+M519</f>
        <v>285643.59999999998</v>
      </c>
      <c r="N500" s="10">
        <f>N502+N503+N506+N507+N510+N511+N514+N515+N518+N519</f>
        <v>2964343.6287199999</v>
      </c>
      <c r="O500" s="10">
        <v>2386510.6</v>
      </c>
      <c r="P500" s="6">
        <f t="shared" si="174"/>
        <v>2964343.6287199999</v>
      </c>
    </row>
    <row r="501" spans="1:16">
      <c r="A501" s="8">
        <v>2921127389</v>
      </c>
      <c r="B501" s="28" t="s">
        <v>205</v>
      </c>
      <c r="C501" s="29"/>
      <c r="D501" s="30"/>
      <c r="E501" s="9" t="s">
        <v>2</v>
      </c>
      <c r="F501" s="10">
        <v>0</v>
      </c>
      <c r="G501" s="10" t="s">
        <v>11</v>
      </c>
      <c r="H501" s="10" t="s">
        <v>11</v>
      </c>
      <c r="I501" s="11">
        <v>225332.864</v>
      </c>
      <c r="J501" s="11">
        <f>J498+J499+J500</f>
        <v>23260</v>
      </c>
      <c r="K501" s="11">
        <f t="shared" si="162"/>
        <v>248592.864</v>
      </c>
      <c r="L501" s="10">
        <v>7012307.7599999998</v>
      </c>
      <c r="M501" s="10">
        <f>M498+M499+M500</f>
        <v>738386.39999999991</v>
      </c>
      <c r="N501" s="10">
        <f>N498+N499+N500</f>
        <v>7750694.1467399988</v>
      </c>
      <c r="O501" s="10">
        <v>6239259.5999999996</v>
      </c>
      <c r="P501" s="6">
        <f t="shared" si="174"/>
        <v>7750694.1467399988</v>
      </c>
    </row>
    <row r="502" spans="1:16">
      <c r="A502" s="12"/>
      <c r="B502" s="12"/>
      <c r="C502" s="12" t="s">
        <v>26</v>
      </c>
      <c r="D502" s="12" t="s">
        <v>114</v>
      </c>
      <c r="E502" s="12" t="s">
        <v>19</v>
      </c>
      <c r="F502" s="13" t="s">
        <v>11</v>
      </c>
      <c r="G502" s="13">
        <v>46.74</v>
      </c>
      <c r="H502" s="13">
        <v>20.7</v>
      </c>
      <c r="I502" s="14">
        <v>21404.05</v>
      </c>
      <c r="J502" s="14">
        <v>0</v>
      </c>
      <c r="K502" s="14">
        <f t="shared" si="162"/>
        <v>21404.05</v>
      </c>
      <c r="L502" s="13">
        <v>557361.44999999995</v>
      </c>
      <c r="M502" s="13">
        <f t="shared" si="164"/>
        <v>0</v>
      </c>
      <c r="N502" s="13">
        <f t="shared" ref="N502:N521" si="175">K502*(G502-H502)</f>
        <v>557361.46200000006</v>
      </c>
      <c r="O502" s="13" t="s">
        <v>11</v>
      </c>
      <c r="P502" s="23">
        <f t="shared" ref="P502:P521" si="176">N502</f>
        <v>557361.46200000006</v>
      </c>
    </row>
    <row r="503" spans="1:16">
      <c r="A503" s="12"/>
      <c r="B503" s="12"/>
      <c r="C503" s="12" t="s">
        <v>26</v>
      </c>
      <c r="D503" s="12" t="s">
        <v>114</v>
      </c>
      <c r="E503" s="12" t="s">
        <v>19</v>
      </c>
      <c r="F503" s="13" t="s">
        <v>11</v>
      </c>
      <c r="G503" s="13">
        <v>50.04</v>
      </c>
      <c r="H503" s="13">
        <v>22.17</v>
      </c>
      <c r="I503" s="14">
        <v>13114.12</v>
      </c>
      <c r="J503" s="14">
        <v>3400</v>
      </c>
      <c r="K503" s="14">
        <f t="shared" si="162"/>
        <v>16514.120000000003</v>
      </c>
      <c r="L503" s="13">
        <v>365490.53</v>
      </c>
      <c r="M503" s="13">
        <f t="shared" si="164"/>
        <v>94757.999999999985</v>
      </c>
      <c r="N503" s="13">
        <f t="shared" si="175"/>
        <v>460248.52440000005</v>
      </c>
      <c r="O503" s="13" t="s">
        <v>11</v>
      </c>
      <c r="P503" s="23">
        <f t="shared" si="176"/>
        <v>460248.52440000005</v>
      </c>
    </row>
    <row r="504" spans="1:16">
      <c r="A504" s="12"/>
      <c r="B504" s="12"/>
      <c r="C504" s="12" t="s">
        <v>26</v>
      </c>
      <c r="D504" s="12" t="s">
        <v>114</v>
      </c>
      <c r="E504" s="12" t="s">
        <v>21</v>
      </c>
      <c r="F504" s="13" t="s">
        <v>11</v>
      </c>
      <c r="G504" s="13">
        <v>39.86</v>
      </c>
      <c r="H504" s="13">
        <v>21</v>
      </c>
      <c r="I504" s="14">
        <v>21944.46</v>
      </c>
      <c r="J504" s="14">
        <v>0</v>
      </c>
      <c r="K504" s="14">
        <f t="shared" si="162"/>
        <v>21944.46</v>
      </c>
      <c r="L504" s="13">
        <v>413872.53</v>
      </c>
      <c r="M504" s="13">
        <f t="shared" si="164"/>
        <v>0</v>
      </c>
      <c r="N504" s="13">
        <f t="shared" si="175"/>
        <v>413872.51559999998</v>
      </c>
      <c r="O504" s="13" t="s">
        <v>11</v>
      </c>
      <c r="P504" s="23">
        <f t="shared" si="176"/>
        <v>413872.51559999998</v>
      </c>
    </row>
    <row r="505" spans="1:16">
      <c r="A505" s="12"/>
      <c r="B505" s="12"/>
      <c r="C505" s="12" t="s">
        <v>26</v>
      </c>
      <c r="D505" s="12" t="s">
        <v>114</v>
      </c>
      <c r="E505" s="12" t="s">
        <v>21</v>
      </c>
      <c r="F505" s="13" t="s">
        <v>11</v>
      </c>
      <c r="G505" s="13">
        <v>42.67</v>
      </c>
      <c r="H505" s="13">
        <v>22.5</v>
      </c>
      <c r="I505" s="14">
        <v>13471.16</v>
      </c>
      <c r="J505" s="14">
        <v>3600</v>
      </c>
      <c r="K505" s="14">
        <f t="shared" si="162"/>
        <v>17071.16</v>
      </c>
      <c r="L505" s="13">
        <v>271713.3</v>
      </c>
      <c r="M505" s="13">
        <f t="shared" si="164"/>
        <v>72612</v>
      </c>
      <c r="N505" s="13">
        <f t="shared" si="175"/>
        <v>344325.29720000003</v>
      </c>
      <c r="O505" s="13" t="s">
        <v>11</v>
      </c>
      <c r="P505" s="23">
        <f t="shared" si="176"/>
        <v>344325.29720000003</v>
      </c>
    </row>
    <row r="506" spans="1:16" ht="21">
      <c r="A506" s="12"/>
      <c r="B506" s="12"/>
      <c r="C506" s="12" t="s">
        <v>26</v>
      </c>
      <c r="D506" s="12" t="s">
        <v>115</v>
      </c>
      <c r="E506" s="12" t="s">
        <v>19</v>
      </c>
      <c r="F506" s="13" t="s">
        <v>11</v>
      </c>
      <c r="G506" s="13">
        <v>37.86</v>
      </c>
      <c r="H506" s="13">
        <v>16.3</v>
      </c>
      <c r="I506" s="14">
        <v>26250.1</v>
      </c>
      <c r="J506" s="14">
        <v>0</v>
      </c>
      <c r="K506" s="14">
        <f t="shared" si="162"/>
        <v>26250.1</v>
      </c>
      <c r="L506" s="13">
        <v>565952.16</v>
      </c>
      <c r="M506" s="13">
        <f t="shared" si="164"/>
        <v>0</v>
      </c>
      <c r="N506" s="13">
        <f t="shared" si="175"/>
        <v>565952.15599999996</v>
      </c>
      <c r="O506" s="13" t="s">
        <v>11</v>
      </c>
      <c r="P506" s="23">
        <f t="shared" si="176"/>
        <v>565952.15599999996</v>
      </c>
    </row>
    <row r="507" spans="1:16" ht="21">
      <c r="A507" s="12"/>
      <c r="B507" s="12"/>
      <c r="C507" s="12" t="s">
        <v>26</v>
      </c>
      <c r="D507" s="12" t="s">
        <v>115</v>
      </c>
      <c r="E507" s="12" t="s">
        <v>19</v>
      </c>
      <c r="F507" s="13" t="s">
        <v>11</v>
      </c>
      <c r="G507" s="13">
        <v>40.54</v>
      </c>
      <c r="H507" s="13">
        <v>17.46</v>
      </c>
      <c r="I507" s="14">
        <v>17075.439999999999</v>
      </c>
      <c r="J507" s="14">
        <v>4400</v>
      </c>
      <c r="K507" s="14">
        <f t="shared" si="162"/>
        <v>21475.439999999999</v>
      </c>
      <c r="L507" s="13">
        <v>394101.15</v>
      </c>
      <c r="M507" s="13">
        <f t="shared" si="164"/>
        <v>101551.99999999999</v>
      </c>
      <c r="N507" s="13">
        <f t="shared" si="175"/>
        <v>495653.15519999992</v>
      </c>
      <c r="O507" s="13" t="s">
        <v>11</v>
      </c>
      <c r="P507" s="23">
        <f t="shared" si="176"/>
        <v>495653.15519999992</v>
      </c>
    </row>
    <row r="508" spans="1:16" ht="21">
      <c r="A508" s="12"/>
      <c r="B508" s="12"/>
      <c r="C508" s="12" t="s">
        <v>26</v>
      </c>
      <c r="D508" s="12" t="s">
        <v>115</v>
      </c>
      <c r="E508" s="12" t="s">
        <v>21</v>
      </c>
      <c r="F508" s="13" t="s">
        <v>11</v>
      </c>
      <c r="G508" s="13">
        <v>58.63</v>
      </c>
      <c r="H508" s="13">
        <v>21</v>
      </c>
      <c r="I508" s="14">
        <v>26778.46</v>
      </c>
      <c r="J508" s="14">
        <v>0</v>
      </c>
      <c r="K508" s="14">
        <f t="shared" si="162"/>
        <v>26778.46</v>
      </c>
      <c r="L508" s="13">
        <v>1007673.44</v>
      </c>
      <c r="M508" s="13">
        <f t="shared" si="164"/>
        <v>0</v>
      </c>
      <c r="N508" s="13">
        <f t="shared" si="175"/>
        <v>1007673.4498000001</v>
      </c>
      <c r="O508" s="13" t="s">
        <v>11</v>
      </c>
      <c r="P508" s="23">
        <f t="shared" si="176"/>
        <v>1007673.4498000001</v>
      </c>
    </row>
    <row r="509" spans="1:16" ht="21">
      <c r="A509" s="12"/>
      <c r="B509" s="12"/>
      <c r="C509" s="12" t="s">
        <v>26</v>
      </c>
      <c r="D509" s="12" t="s">
        <v>115</v>
      </c>
      <c r="E509" s="12" t="s">
        <v>21</v>
      </c>
      <c r="F509" s="13" t="s">
        <v>11</v>
      </c>
      <c r="G509" s="13">
        <v>58.63</v>
      </c>
      <c r="H509" s="13">
        <v>22.5</v>
      </c>
      <c r="I509" s="14">
        <v>17427.68</v>
      </c>
      <c r="J509" s="14">
        <v>4500</v>
      </c>
      <c r="K509" s="14">
        <f t="shared" si="162"/>
        <v>21927.68</v>
      </c>
      <c r="L509" s="13">
        <v>629662.07999999996</v>
      </c>
      <c r="M509" s="13">
        <f t="shared" si="164"/>
        <v>162585</v>
      </c>
      <c r="N509" s="13">
        <f t="shared" si="175"/>
        <v>792247.07840000011</v>
      </c>
      <c r="O509" s="13" t="s">
        <v>11</v>
      </c>
      <c r="P509" s="23">
        <f t="shared" si="176"/>
        <v>792247.07840000011</v>
      </c>
    </row>
    <row r="510" spans="1:16" ht="31.5">
      <c r="A510" s="12"/>
      <c r="B510" s="12"/>
      <c r="C510" s="12" t="s">
        <v>26</v>
      </c>
      <c r="D510" s="12" t="s">
        <v>116</v>
      </c>
      <c r="E510" s="12" t="s">
        <v>19</v>
      </c>
      <c r="F510" s="13" t="s">
        <v>11</v>
      </c>
      <c r="G510" s="13">
        <v>163.77000000000001</v>
      </c>
      <c r="H510" s="13">
        <v>28.64</v>
      </c>
      <c r="I510" s="14">
        <v>1135.04</v>
      </c>
      <c r="J510" s="14">
        <v>0</v>
      </c>
      <c r="K510" s="14">
        <f t="shared" si="162"/>
        <v>1135.04</v>
      </c>
      <c r="L510" s="13">
        <v>153377.96</v>
      </c>
      <c r="M510" s="13">
        <f t="shared" si="164"/>
        <v>0</v>
      </c>
      <c r="N510" s="13">
        <f t="shared" si="175"/>
        <v>153377.9552</v>
      </c>
      <c r="O510" s="13" t="s">
        <v>11</v>
      </c>
      <c r="P510" s="23">
        <f t="shared" si="176"/>
        <v>153377.9552</v>
      </c>
    </row>
    <row r="511" spans="1:16" ht="31.5">
      <c r="A511" s="12"/>
      <c r="B511" s="12"/>
      <c r="C511" s="12" t="s">
        <v>26</v>
      </c>
      <c r="D511" s="12" t="s">
        <v>116</v>
      </c>
      <c r="E511" s="12" t="s">
        <v>19</v>
      </c>
      <c r="F511" s="13" t="s">
        <v>11</v>
      </c>
      <c r="G511" s="13">
        <v>175.34</v>
      </c>
      <c r="H511" s="13">
        <v>30.67</v>
      </c>
      <c r="I511" s="14">
        <v>883.74</v>
      </c>
      <c r="J511" s="14">
        <v>180</v>
      </c>
      <c r="K511" s="14">
        <f t="shared" si="162"/>
        <v>1063.74</v>
      </c>
      <c r="L511" s="13">
        <v>127850.66</v>
      </c>
      <c r="M511" s="13">
        <f t="shared" si="164"/>
        <v>26040.600000000002</v>
      </c>
      <c r="N511" s="13">
        <f t="shared" si="175"/>
        <v>153891.26580000002</v>
      </c>
      <c r="O511" s="13" t="s">
        <v>11</v>
      </c>
      <c r="P511" s="23">
        <f t="shared" si="176"/>
        <v>153891.26580000002</v>
      </c>
    </row>
    <row r="512" spans="1:16" ht="31.5">
      <c r="A512" s="12"/>
      <c r="B512" s="12"/>
      <c r="C512" s="12" t="s">
        <v>26</v>
      </c>
      <c r="D512" s="12" t="s">
        <v>116</v>
      </c>
      <c r="E512" s="12" t="s">
        <v>21</v>
      </c>
      <c r="F512" s="13" t="s">
        <v>11</v>
      </c>
      <c r="G512" s="13">
        <v>187.17</v>
      </c>
      <c r="H512" s="13">
        <v>30.72</v>
      </c>
      <c r="I512" s="14">
        <v>1199.8399999999999</v>
      </c>
      <c r="J512" s="14">
        <v>0</v>
      </c>
      <c r="K512" s="14">
        <f t="shared" si="162"/>
        <v>1199.8399999999999</v>
      </c>
      <c r="L512" s="13">
        <v>187714.98</v>
      </c>
      <c r="M512" s="13">
        <f t="shared" si="164"/>
        <v>0</v>
      </c>
      <c r="N512" s="13">
        <f t="shared" si="175"/>
        <v>187714.96799999996</v>
      </c>
      <c r="O512" s="13" t="s">
        <v>11</v>
      </c>
      <c r="P512" s="23">
        <f t="shared" si="176"/>
        <v>187714.96799999996</v>
      </c>
    </row>
    <row r="513" spans="1:16" ht="31.5">
      <c r="A513" s="12"/>
      <c r="B513" s="12"/>
      <c r="C513" s="12" t="s">
        <v>26</v>
      </c>
      <c r="D513" s="12" t="s">
        <v>116</v>
      </c>
      <c r="E513" s="12" t="s">
        <v>21</v>
      </c>
      <c r="F513" s="13" t="s">
        <v>11</v>
      </c>
      <c r="G513" s="13">
        <v>200.41</v>
      </c>
      <c r="H513" s="13">
        <v>32.9</v>
      </c>
      <c r="I513" s="14">
        <v>906.42</v>
      </c>
      <c r="J513" s="14">
        <v>180</v>
      </c>
      <c r="K513" s="14">
        <f t="shared" si="162"/>
        <v>1086.42</v>
      </c>
      <c r="L513" s="13">
        <v>151834.41</v>
      </c>
      <c r="M513" s="13">
        <f t="shared" si="164"/>
        <v>30151.8</v>
      </c>
      <c r="N513" s="13">
        <f t="shared" si="175"/>
        <v>181986.21420000002</v>
      </c>
      <c r="O513" s="13" t="s">
        <v>11</v>
      </c>
      <c r="P513" s="23">
        <f t="shared" si="176"/>
        <v>181986.21420000002</v>
      </c>
    </row>
    <row r="514" spans="1:16" ht="31.5">
      <c r="A514" s="12"/>
      <c r="B514" s="12"/>
      <c r="C514" s="12" t="s">
        <v>26</v>
      </c>
      <c r="D514" s="12" t="s">
        <v>117</v>
      </c>
      <c r="E514" s="12" t="s">
        <v>19</v>
      </c>
      <c r="F514" s="13" t="s">
        <v>11</v>
      </c>
      <c r="G514" s="13">
        <v>36.36</v>
      </c>
      <c r="H514" s="13">
        <v>28.64</v>
      </c>
      <c r="I514" s="14">
        <v>13208.726000000001</v>
      </c>
      <c r="J514" s="14">
        <v>0</v>
      </c>
      <c r="K514" s="14">
        <f t="shared" si="162"/>
        <v>13208.726000000001</v>
      </c>
      <c r="L514" s="13">
        <v>101971.37</v>
      </c>
      <c r="M514" s="13">
        <f t="shared" si="164"/>
        <v>0</v>
      </c>
      <c r="N514" s="13">
        <f t="shared" si="175"/>
        <v>101971.36471999998</v>
      </c>
      <c r="O514" s="13" t="s">
        <v>11</v>
      </c>
      <c r="P514" s="23">
        <f t="shared" si="176"/>
        <v>101971.36471999998</v>
      </c>
    </row>
    <row r="515" spans="1:16" ht="31.5">
      <c r="A515" s="12"/>
      <c r="B515" s="12"/>
      <c r="C515" s="12" t="s">
        <v>26</v>
      </c>
      <c r="D515" s="12" t="s">
        <v>117</v>
      </c>
      <c r="E515" s="12" t="s">
        <v>19</v>
      </c>
      <c r="F515" s="13" t="s">
        <v>11</v>
      </c>
      <c r="G515" s="13">
        <v>38.93</v>
      </c>
      <c r="H515" s="13">
        <v>30.67</v>
      </c>
      <c r="I515" s="14">
        <v>7534.2650000000003</v>
      </c>
      <c r="J515" s="14">
        <v>2100</v>
      </c>
      <c r="K515" s="14">
        <f t="shared" si="162"/>
        <v>9634.2649999999994</v>
      </c>
      <c r="L515" s="13">
        <v>62233.02</v>
      </c>
      <c r="M515" s="13">
        <f t="shared" si="164"/>
        <v>17345.999999999996</v>
      </c>
      <c r="N515" s="13">
        <f t="shared" si="175"/>
        <v>79579.028899999976</v>
      </c>
      <c r="O515" s="13" t="s">
        <v>11</v>
      </c>
      <c r="P515" s="23">
        <f t="shared" si="176"/>
        <v>79579.028899999976</v>
      </c>
    </row>
    <row r="516" spans="1:16" ht="31.5">
      <c r="A516" s="12"/>
      <c r="B516" s="12"/>
      <c r="C516" s="12" t="s">
        <v>26</v>
      </c>
      <c r="D516" s="12" t="s">
        <v>117</v>
      </c>
      <c r="E516" s="12" t="s">
        <v>21</v>
      </c>
      <c r="F516" s="13" t="s">
        <v>11</v>
      </c>
      <c r="G516" s="13">
        <v>78.2</v>
      </c>
      <c r="H516" s="13">
        <v>30.72</v>
      </c>
      <c r="I516" s="14">
        <v>15875.036</v>
      </c>
      <c r="J516" s="14">
        <v>0</v>
      </c>
      <c r="K516" s="14">
        <f t="shared" si="162"/>
        <v>15875.036</v>
      </c>
      <c r="L516" s="13">
        <v>753746.71</v>
      </c>
      <c r="M516" s="13">
        <f t="shared" si="164"/>
        <v>0</v>
      </c>
      <c r="N516" s="13">
        <f t="shared" si="175"/>
        <v>753746.70928000007</v>
      </c>
      <c r="O516" s="13" t="s">
        <v>11</v>
      </c>
      <c r="P516" s="23">
        <f t="shared" si="176"/>
        <v>753746.70928000007</v>
      </c>
    </row>
    <row r="517" spans="1:16" ht="31.5">
      <c r="A517" s="12"/>
      <c r="B517" s="12"/>
      <c r="C517" s="12" t="s">
        <v>26</v>
      </c>
      <c r="D517" s="12" t="s">
        <v>117</v>
      </c>
      <c r="E517" s="12" t="s">
        <v>21</v>
      </c>
      <c r="F517" s="13" t="s">
        <v>11</v>
      </c>
      <c r="G517" s="13">
        <v>83.74</v>
      </c>
      <c r="H517" s="13">
        <v>32.9</v>
      </c>
      <c r="I517" s="14">
        <v>9431.1730000000007</v>
      </c>
      <c r="J517" s="14">
        <v>2500</v>
      </c>
      <c r="K517" s="14">
        <f t="shared" si="162"/>
        <v>11931.173000000001</v>
      </c>
      <c r="L517" s="13">
        <v>479480.84</v>
      </c>
      <c r="M517" s="13">
        <f t="shared" si="164"/>
        <v>127099.99999999999</v>
      </c>
      <c r="N517" s="13">
        <f t="shared" si="175"/>
        <v>606580.83531999995</v>
      </c>
      <c r="O517" s="13" t="s">
        <v>11</v>
      </c>
      <c r="P517" s="23">
        <f t="shared" si="176"/>
        <v>606580.83531999995</v>
      </c>
    </row>
    <row r="518" spans="1:16" ht="31.5">
      <c r="A518" s="12"/>
      <c r="B518" s="12"/>
      <c r="C518" s="12" t="s">
        <v>26</v>
      </c>
      <c r="D518" s="12" t="s">
        <v>118</v>
      </c>
      <c r="E518" s="12" t="s">
        <v>19</v>
      </c>
      <c r="F518" s="13" t="s">
        <v>11</v>
      </c>
      <c r="G518" s="13">
        <v>68.77</v>
      </c>
      <c r="H518" s="13">
        <v>26.26</v>
      </c>
      <c r="I518" s="14">
        <v>3584.84</v>
      </c>
      <c r="J518" s="14">
        <v>0</v>
      </c>
      <c r="K518" s="14">
        <f t="shared" si="162"/>
        <v>3584.84</v>
      </c>
      <c r="L518" s="13">
        <v>152391.54</v>
      </c>
      <c r="M518" s="13">
        <f t="shared" si="164"/>
        <v>0</v>
      </c>
      <c r="N518" s="13">
        <f t="shared" si="175"/>
        <v>152391.54839999997</v>
      </c>
      <c r="O518" s="13" t="s">
        <v>11</v>
      </c>
      <c r="P518" s="23">
        <f t="shared" si="176"/>
        <v>152391.54839999997</v>
      </c>
    </row>
    <row r="519" spans="1:16" ht="31.5">
      <c r="A519" s="12"/>
      <c r="B519" s="12"/>
      <c r="C519" s="12" t="s">
        <v>26</v>
      </c>
      <c r="D519" s="12" t="s">
        <v>118</v>
      </c>
      <c r="E519" s="12" t="s">
        <v>19</v>
      </c>
      <c r="F519" s="13" t="s">
        <v>11</v>
      </c>
      <c r="G519" s="13">
        <v>68.77</v>
      </c>
      <c r="H519" s="13">
        <v>27</v>
      </c>
      <c r="I519" s="14">
        <v>4739.53</v>
      </c>
      <c r="J519" s="14">
        <v>1100</v>
      </c>
      <c r="K519" s="14">
        <f t="shared" si="162"/>
        <v>5839.53</v>
      </c>
      <c r="L519" s="13">
        <v>197970.18</v>
      </c>
      <c r="M519" s="13">
        <f t="shared" si="164"/>
        <v>45946.999999999993</v>
      </c>
      <c r="N519" s="13">
        <f t="shared" si="175"/>
        <v>243917.16809999995</v>
      </c>
      <c r="O519" s="13" t="s">
        <v>11</v>
      </c>
      <c r="P519" s="23">
        <f t="shared" si="176"/>
        <v>243917.16809999995</v>
      </c>
    </row>
    <row r="520" spans="1:16" ht="31.5">
      <c r="A520" s="12"/>
      <c r="B520" s="12"/>
      <c r="C520" s="12" t="s">
        <v>26</v>
      </c>
      <c r="D520" s="12" t="s">
        <v>118</v>
      </c>
      <c r="E520" s="12" t="s">
        <v>21</v>
      </c>
      <c r="F520" s="13" t="s">
        <v>11</v>
      </c>
      <c r="G520" s="13">
        <v>75.38</v>
      </c>
      <c r="H520" s="13">
        <v>28.13</v>
      </c>
      <c r="I520" s="14">
        <v>3891.09</v>
      </c>
      <c r="J520" s="14">
        <v>0</v>
      </c>
      <c r="K520" s="14">
        <f t="shared" si="162"/>
        <v>3891.09</v>
      </c>
      <c r="L520" s="13">
        <v>183854.01</v>
      </c>
      <c r="M520" s="13">
        <f t="shared" si="164"/>
        <v>0</v>
      </c>
      <c r="N520" s="13">
        <f t="shared" si="175"/>
        <v>183854.0025</v>
      </c>
      <c r="O520" s="13" t="s">
        <v>11</v>
      </c>
      <c r="P520" s="23">
        <f t="shared" si="176"/>
        <v>183854.0025</v>
      </c>
    </row>
    <row r="521" spans="1:16" ht="31.5">
      <c r="A521" s="12"/>
      <c r="B521" s="12"/>
      <c r="C521" s="12" t="s">
        <v>26</v>
      </c>
      <c r="D521" s="12" t="s">
        <v>118</v>
      </c>
      <c r="E521" s="12" t="s">
        <v>21</v>
      </c>
      <c r="F521" s="13" t="s">
        <v>11</v>
      </c>
      <c r="G521" s="13">
        <v>75.38</v>
      </c>
      <c r="H521" s="13">
        <v>29</v>
      </c>
      <c r="I521" s="14">
        <v>5477.6940000000004</v>
      </c>
      <c r="J521" s="14">
        <v>1300</v>
      </c>
      <c r="K521" s="14">
        <f t="shared" si="162"/>
        <v>6777.6940000000004</v>
      </c>
      <c r="L521" s="13">
        <v>254055.44</v>
      </c>
      <c r="M521" s="13">
        <f t="shared" si="164"/>
        <v>60293.999999999993</v>
      </c>
      <c r="N521" s="13">
        <f t="shared" si="175"/>
        <v>314349.44772</v>
      </c>
      <c r="O521" s="13" t="s">
        <v>11</v>
      </c>
      <c r="P521" s="23">
        <f t="shared" si="176"/>
        <v>314349.44772</v>
      </c>
    </row>
    <row r="522" spans="1:16" ht="31.5">
      <c r="A522" s="8">
        <v>2906008059</v>
      </c>
      <c r="B522" s="28" t="s">
        <v>206</v>
      </c>
      <c r="C522" s="29"/>
      <c r="D522" s="30"/>
      <c r="E522" s="9" t="s">
        <v>20</v>
      </c>
      <c r="F522" s="10">
        <v>0</v>
      </c>
      <c r="G522" s="10" t="s">
        <v>11</v>
      </c>
      <c r="H522" s="10" t="s">
        <v>11</v>
      </c>
      <c r="I522" s="11">
        <v>0</v>
      </c>
      <c r="J522" s="11">
        <v>0</v>
      </c>
      <c r="K522" s="11">
        <f t="shared" si="162"/>
        <v>0</v>
      </c>
      <c r="L522" s="10">
        <v>0</v>
      </c>
      <c r="M522" s="10">
        <v>0</v>
      </c>
      <c r="N522" s="10">
        <v>0</v>
      </c>
      <c r="O522" s="10">
        <v>0</v>
      </c>
      <c r="P522" s="6">
        <f t="shared" ref="P522:P525" si="177">N522+F522</f>
        <v>0</v>
      </c>
    </row>
    <row r="523" spans="1:16">
      <c r="A523" s="8">
        <v>2906008059</v>
      </c>
      <c r="B523" s="28" t="s">
        <v>206</v>
      </c>
      <c r="C523" s="29"/>
      <c r="D523" s="30"/>
      <c r="E523" s="9" t="s">
        <v>21</v>
      </c>
      <c r="F523" s="10">
        <v>491761.4</v>
      </c>
      <c r="G523" s="10" t="s">
        <v>11</v>
      </c>
      <c r="H523" s="10" t="s">
        <v>11</v>
      </c>
      <c r="I523" s="11">
        <v>415121</v>
      </c>
      <c r="J523" s="11">
        <f>J528+J529</f>
        <v>45407</v>
      </c>
      <c r="K523" s="11">
        <f t="shared" si="162"/>
        <v>460528</v>
      </c>
      <c r="L523" s="10">
        <v>4875888.84</v>
      </c>
      <c r="M523" s="10">
        <f>M528+M529</f>
        <v>419560.67999999976</v>
      </c>
      <c r="N523" s="10">
        <f>N528+N529</f>
        <v>4803688.1199999982</v>
      </c>
      <c r="O523" s="10">
        <v>4456328.16</v>
      </c>
      <c r="P523" s="6">
        <f t="shared" si="177"/>
        <v>5295449.5199999986</v>
      </c>
    </row>
    <row r="524" spans="1:16">
      <c r="A524" s="8">
        <v>2906008059</v>
      </c>
      <c r="B524" s="28" t="s">
        <v>206</v>
      </c>
      <c r="C524" s="29"/>
      <c r="D524" s="30"/>
      <c r="E524" s="9" t="s">
        <v>19</v>
      </c>
      <c r="F524" s="10">
        <v>394414.03</v>
      </c>
      <c r="G524" s="10" t="s">
        <v>11</v>
      </c>
      <c r="H524" s="10" t="s">
        <v>11</v>
      </c>
      <c r="I524" s="11">
        <v>255871</v>
      </c>
      <c r="J524" s="11">
        <f>J526+J527</f>
        <v>24152</v>
      </c>
      <c r="K524" s="11">
        <f t="shared" ref="K524:K587" si="178">I524+J524</f>
        <v>280023</v>
      </c>
      <c r="L524" s="10">
        <v>3273391.61</v>
      </c>
      <c r="M524" s="10">
        <f>M526+M527</f>
        <v>230168.55999999985</v>
      </c>
      <c r="N524" s="10">
        <f>N526+N527</f>
        <v>3109146.1399999987</v>
      </c>
      <c r="O524" s="10">
        <v>3043223.05</v>
      </c>
      <c r="P524" s="6">
        <f t="shared" si="177"/>
        <v>3503560.169999999</v>
      </c>
    </row>
    <row r="525" spans="1:16">
      <c r="A525" s="8">
        <v>2906008059</v>
      </c>
      <c r="B525" s="28" t="s">
        <v>206</v>
      </c>
      <c r="C525" s="29"/>
      <c r="D525" s="30"/>
      <c r="E525" s="9" t="s">
        <v>2</v>
      </c>
      <c r="F525" s="10">
        <v>886175.43</v>
      </c>
      <c r="G525" s="10" t="s">
        <v>11</v>
      </c>
      <c r="H525" s="10" t="s">
        <v>11</v>
      </c>
      <c r="I525" s="11">
        <v>670992</v>
      </c>
      <c r="J525" s="11">
        <f>J522+J523+J524</f>
        <v>69559</v>
      </c>
      <c r="K525" s="11">
        <f t="shared" si="178"/>
        <v>740551</v>
      </c>
      <c r="L525" s="10">
        <v>8149280.4500000002</v>
      </c>
      <c r="M525" s="10">
        <f>M522+M523+M524</f>
        <v>649729.23999999964</v>
      </c>
      <c r="N525" s="10">
        <f>N522+N523+N524</f>
        <v>7912834.259999997</v>
      </c>
      <c r="O525" s="10">
        <v>7499551.21</v>
      </c>
      <c r="P525" s="6">
        <f t="shared" si="177"/>
        <v>8799009.6899999976</v>
      </c>
    </row>
    <row r="526" spans="1:16">
      <c r="A526" s="12"/>
      <c r="B526" s="12"/>
      <c r="C526" s="12" t="s">
        <v>84</v>
      </c>
      <c r="D526" s="12" t="s">
        <v>119</v>
      </c>
      <c r="E526" s="12" t="s">
        <v>19</v>
      </c>
      <c r="F526" s="13" t="s">
        <v>11</v>
      </c>
      <c r="G526" s="13">
        <v>51.3</v>
      </c>
      <c r="H526" s="13">
        <v>39</v>
      </c>
      <c r="I526" s="14">
        <v>159035</v>
      </c>
      <c r="J526" s="14">
        <v>0</v>
      </c>
      <c r="K526" s="14">
        <f t="shared" si="178"/>
        <v>159035</v>
      </c>
      <c r="L526" s="13">
        <v>1956130.5</v>
      </c>
      <c r="M526" s="13">
        <f t="shared" si="164"/>
        <v>0</v>
      </c>
      <c r="N526" s="13">
        <f t="shared" ref="N526:N529" si="179">K526*(G526-H526)</f>
        <v>1956130.4999999995</v>
      </c>
      <c r="O526" s="13" t="s">
        <v>11</v>
      </c>
      <c r="P526" s="23">
        <f t="shared" ref="P526:P529" si="180">N526</f>
        <v>1956130.4999999995</v>
      </c>
    </row>
    <row r="527" spans="1:16">
      <c r="A527" s="12"/>
      <c r="B527" s="12"/>
      <c r="C527" s="12" t="s">
        <v>84</v>
      </c>
      <c r="D527" s="12" t="s">
        <v>119</v>
      </c>
      <c r="E527" s="12" t="s">
        <v>19</v>
      </c>
      <c r="F527" s="13" t="s">
        <v>11</v>
      </c>
      <c r="G527" s="13">
        <v>51.3</v>
      </c>
      <c r="H527" s="13">
        <v>41.77</v>
      </c>
      <c r="I527" s="14">
        <v>96836</v>
      </c>
      <c r="J527" s="14">
        <v>24152</v>
      </c>
      <c r="K527" s="14">
        <f t="shared" si="178"/>
        <v>120988</v>
      </c>
      <c r="L527" s="13">
        <v>922847.08</v>
      </c>
      <c r="M527" s="13">
        <f t="shared" si="164"/>
        <v>230168.55999999985</v>
      </c>
      <c r="N527" s="13">
        <f t="shared" si="179"/>
        <v>1153015.6399999992</v>
      </c>
      <c r="O527" s="13" t="s">
        <v>11</v>
      </c>
      <c r="P527" s="23">
        <f t="shared" si="180"/>
        <v>1153015.6399999992</v>
      </c>
    </row>
    <row r="528" spans="1:16">
      <c r="A528" s="12"/>
      <c r="B528" s="12"/>
      <c r="C528" s="12" t="s">
        <v>84</v>
      </c>
      <c r="D528" s="12" t="s">
        <v>119</v>
      </c>
      <c r="E528" s="12" t="s">
        <v>21</v>
      </c>
      <c r="F528" s="13" t="s">
        <v>11</v>
      </c>
      <c r="G528" s="13">
        <v>42.44</v>
      </c>
      <c r="H528" s="13">
        <v>31</v>
      </c>
      <c r="I528" s="14">
        <v>249277</v>
      </c>
      <c r="J528" s="14">
        <v>0</v>
      </c>
      <c r="K528" s="14">
        <f t="shared" si="178"/>
        <v>249277</v>
      </c>
      <c r="L528" s="13">
        <v>2851728.88</v>
      </c>
      <c r="M528" s="13">
        <f t="shared" ref="M528:M591" si="181">J528*(G528-H528)</f>
        <v>0</v>
      </c>
      <c r="N528" s="13">
        <f t="shared" si="179"/>
        <v>2851728.8799999994</v>
      </c>
      <c r="O528" s="13" t="s">
        <v>11</v>
      </c>
      <c r="P528" s="23">
        <f t="shared" si="180"/>
        <v>2851728.8799999994</v>
      </c>
    </row>
    <row r="529" spans="1:16">
      <c r="A529" s="12"/>
      <c r="B529" s="12"/>
      <c r="C529" s="12" t="s">
        <v>84</v>
      </c>
      <c r="D529" s="12" t="s">
        <v>119</v>
      </c>
      <c r="E529" s="12" t="s">
        <v>21</v>
      </c>
      <c r="F529" s="13" t="s">
        <v>11</v>
      </c>
      <c r="G529" s="13">
        <v>42.44</v>
      </c>
      <c r="H529" s="13">
        <v>33.200000000000003</v>
      </c>
      <c r="I529" s="14">
        <v>165844</v>
      </c>
      <c r="J529" s="14">
        <v>45407</v>
      </c>
      <c r="K529" s="14">
        <f t="shared" si="178"/>
        <v>211251</v>
      </c>
      <c r="L529" s="13">
        <v>1532398.56</v>
      </c>
      <c r="M529" s="13">
        <f t="shared" si="181"/>
        <v>419560.67999999976</v>
      </c>
      <c r="N529" s="13">
        <f t="shared" si="179"/>
        <v>1951959.2399999988</v>
      </c>
      <c r="O529" s="13" t="s">
        <v>11</v>
      </c>
      <c r="P529" s="23">
        <f t="shared" si="180"/>
        <v>1951959.2399999988</v>
      </c>
    </row>
    <row r="530" spans="1:16" ht="31.5">
      <c r="A530" s="8">
        <v>2923007104</v>
      </c>
      <c r="B530" s="28" t="s">
        <v>207</v>
      </c>
      <c r="C530" s="29"/>
      <c r="D530" s="30"/>
      <c r="E530" s="9" t="s">
        <v>20</v>
      </c>
      <c r="F530" s="10">
        <v>0</v>
      </c>
      <c r="G530" s="10" t="s">
        <v>11</v>
      </c>
      <c r="H530" s="10" t="s">
        <v>11</v>
      </c>
      <c r="I530" s="11">
        <v>0</v>
      </c>
      <c r="J530" s="11">
        <v>0</v>
      </c>
      <c r="K530" s="11">
        <f t="shared" si="178"/>
        <v>0</v>
      </c>
      <c r="L530" s="10">
        <v>0</v>
      </c>
      <c r="M530" s="10">
        <v>0</v>
      </c>
      <c r="N530" s="10">
        <v>0</v>
      </c>
      <c r="O530" s="10">
        <v>0</v>
      </c>
      <c r="P530" s="6">
        <f t="shared" ref="P530:P533" si="182">N530+F530</f>
        <v>0</v>
      </c>
    </row>
    <row r="531" spans="1:16">
      <c r="A531" s="8">
        <v>2923007104</v>
      </c>
      <c r="B531" s="28" t="s">
        <v>207</v>
      </c>
      <c r="C531" s="29"/>
      <c r="D531" s="30"/>
      <c r="E531" s="9" t="s">
        <v>21</v>
      </c>
      <c r="F531" s="10">
        <v>3259.38</v>
      </c>
      <c r="G531" s="10" t="s">
        <v>11</v>
      </c>
      <c r="H531" s="10" t="s">
        <v>11</v>
      </c>
      <c r="I531" s="11">
        <v>9231.5689999999995</v>
      </c>
      <c r="J531" s="11">
        <f>J536</f>
        <v>0</v>
      </c>
      <c r="K531" s="11">
        <f t="shared" si="178"/>
        <v>9231.5689999999995</v>
      </c>
      <c r="L531" s="10">
        <v>22091.79</v>
      </c>
      <c r="M531" s="10">
        <f>M536</f>
        <v>0</v>
      </c>
      <c r="N531" s="10">
        <f>N536</f>
        <v>18832.400760000055</v>
      </c>
      <c r="O531" s="10">
        <v>22091.79</v>
      </c>
      <c r="P531" s="6">
        <f t="shared" si="182"/>
        <v>22091.780760000056</v>
      </c>
    </row>
    <row r="532" spans="1:16">
      <c r="A532" s="8">
        <v>2923007104</v>
      </c>
      <c r="B532" s="28" t="s">
        <v>207</v>
      </c>
      <c r="C532" s="29"/>
      <c r="D532" s="30"/>
      <c r="E532" s="9" t="s">
        <v>19</v>
      </c>
      <c r="F532" s="10">
        <v>9898.86</v>
      </c>
      <c r="G532" s="10" t="s">
        <v>11</v>
      </c>
      <c r="H532" s="10" t="s">
        <v>11</v>
      </c>
      <c r="I532" s="11">
        <v>14654.522999999999</v>
      </c>
      <c r="J532" s="11">
        <f>J534+J535</f>
        <v>1397.3340000000001</v>
      </c>
      <c r="K532" s="11">
        <f t="shared" si="178"/>
        <v>16051.857</v>
      </c>
      <c r="L532" s="10">
        <v>157357.68</v>
      </c>
      <c r="M532" s="10">
        <f>M534+M535</f>
        <v>21435.103559999967</v>
      </c>
      <c r="N532" s="10">
        <f>N534+N535</f>
        <v>168893.91478999984</v>
      </c>
      <c r="O532" s="10">
        <v>136325.63</v>
      </c>
      <c r="P532" s="6">
        <f t="shared" si="182"/>
        <v>178792.77478999982</v>
      </c>
    </row>
    <row r="533" spans="1:16">
      <c r="A533" s="8">
        <v>2923007104</v>
      </c>
      <c r="B533" s="28" t="s">
        <v>207</v>
      </c>
      <c r="C533" s="29"/>
      <c r="D533" s="30"/>
      <c r="E533" s="9" t="s">
        <v>2</v>
      </c>
      <c r="F533" s="10">
        <v>13158.24</v>
      </c>
      <c r="G533" s="10" t="s">
        <v>11</v>
      </c>
      <c r="H533" s="10" t="s">
        <v>11</v>
      </c>
      <c r="I533" s="11">
        <v>23886.092000000001</v>
      </c>
      <c r="J533" s="11">
        <f>J530+J531+J532</f>
        <v>1397.3340000000001</v>
      </c>
      <c r="K533" s="11">
        <f t="shared" si="178"/>
        <v>25283.425999999999</v>
      </c>
      <c r="L533" s="10">
        <v>179449.47</v>
      </c>
      <c r="M533" s="10">
        <f>M530+M531+M532</f>
        <v>21435.103559999967</v>
      </c>
      <c r="N533" s="10">
        <f>N530+N531+N532</f>
        <v>187726.31554999988</v>
      </c>
      <c r="O533" s="10">
        <v>158417.42000000001</v>
      </c>
      <c r="P533" s="6">
        <f t="shared" si="182"/>
        <v>200884.55554999987</v>
      </c>
    </row>
    <row r="534" spans="1:16">
      <c r="A534" s="12"/>
      <c r="B534" s="12"/>
      <c r="C534" s="12" t="s">
        <v>75</v>
      </c>
      <c r="D534" s="12" t="s">
        <v>120</v>
      </c>
      <c r="E534" s="12" t="s">
        <v>19</v>
      </c>
      <c r="F534" s="13" t="s">
        <v>11</v>
      </c>
      <c r="G534" s="13">
        <v>148.33000000000001</v>
      </c>
      <c r="H534" s="13">
        <v>141.80000000000001</v>
      </c>
      <c r="I534" s="14">
        <v>8778.8389999999999</v>
      </c>
      <c r="J534" s="14">
        <v>0</v>
      </c>
      <c r="K534" s="14">
        <f t="shared" si="178"/>
        <v>8778.8389999999999</v>
      </c>
      <c r="L534" s="13">
        <v>57325.82</v>
      </c>
      <c r="M534" s="13">
        <f t="shared" si="181"/>
        <v>0</v>
      </c>
      <c r="N534" s="13">
        <f t="shared" ref="N534:N536" si="183">K534*(G534-H534)</f>
        <v>57325.818670000008</v>
      </c>
      <c r="O534" s="13" t="s">
        <v>11</v>
      </c>
      <c r="P534" s="23">
        <f t="shared" ref="P534:P536" si="184">N534</f>
        <v>57325.818670000008</v>
      </c>
    </row>
    <row r="535" spans="1:16">
      <c r="A535" s="12"/>
      <c r="B535" s="12"/>
      <c r="C535" s="12" t="s">
        <v>75</v>
      </c>
      <c r="D535" s="12" t="s">
        <v>120</v>
      </c>
      <c r="E535" s="12" t="s">
        <v>19</v>
      </c>
      <c r="F535" s="13" t="s">
        <v>11</v>
      </c>
      <c r="G535" s="13">
        <v>157.13999999999999</v>
      </c>
      <c r="H535" s="13">
        <v>141.80000000000001</v>
      </c>
      <c r="I535" s="14">
        <v>5875.6840000000002</v>
      </c>
      <c r="J535" s="14">
        <v>1397.3340000000001</v>
      </c>
      <c r="K535" s="14">
        <f t="shared" si="178"/>
        <v>7273.018</v>
      </c>
      <c r="L535" s="13">
        <v>90133</v>
      </c>
      <c r="M535" s="13">
        <f t="shared" si="181"/>
        <v>21435.103559999967</v>
      </c>
      <c r="N535" s="13">
        <f t="shared" si="183"/>
        <v>111568.09611999981</v>
      </c>
      <c r="O535" s="13" t="s">
        <v>11</v>
      </c>
      <c r="P535" s="23">
        <f t="shared" si="184"/>
        <v>111568.09611999981</v>
      </c>
    </row>
    <row r="536" spans="1:16">
      <c r="A536" s="12"/>
      <c r="B536" s="12"/>
      <c r="C536" s="12" t="s">
        <v>75</v>
      </c>
      <c r="D536" s="12" t="s">
        <v>120</v>
      </c>
      <c r="E536" s="12" t="s">
        <v>21</v>
      </c>
      <c r="F536" s="13" t="s">
        <v>11</v>
      </c>
      <c r="G536" s="13">
        <v>62.34</v>
      </c>
      <c r="H536" s="13">
        <v>60.3</v>
      </c>
      <c r="I536" s="14">
        <v>9231.5689999999995</v>
      </c>
      <c r="J536" s="14">
        <v>0</v>
      </c>
      <c r="K536" s="14">
        <f t="shared" si="178"/>
        <v>9231.5689999999995</v>
      </c>
      <c r="L536" s="13">
        <v>18832.41</v>
      </c>
      <c r="M536" s="13">
        <f t="shared" si="181"/>
        <v>0</v>
      </c>
      <c r="N536" s="13">
        <f t="shared" si="183"/>
        <v>18832.400760000055</v>
      </c>
      <c r="O536" s="13" t="s">
        <v>11</v>
      </c>
      <c r="P536" s="23">
        <f t="shared" si="184"/>
        <v>18832.400760000055</v>
      </c>
    </row>
    <row r="537" spans="1:16" ht="31.5">
      <c r="A537" s="8">
        <v>2902066652</v>
      </c>
      <c r="B537" s="28" t="s">
        <v>208</v>
      </c>
      <c r="C537" s="29"/>
      <c r="D537" s="30"/>
      <c r="E537" s="9" t="s">
        <v>20</v>
      </c>
      <c r="F537" s="10">
        <v>8423.4</v>
      </c>
      <c r="G537" s="10" t="s">
        <v>11</v>
      </c>
      <c r="H537" s="10" t="s">
        <v>11</v>
      </c>
      <c r="I537" s="11">
        <v>1611.7629999999999</v>
      </c>
      <c r="J537" s="11">
        <f>J541+J542</f>
        <v>92.631</v>
      </c>
      <c r="K537" s="11">
        <f t="shared" si="178"/>
        <v>1704.394</v>
      </c>
      <c r="L537" s="10">
        <v>65817.16</v>
      </c>
      <c r="M537" s="10">
        <f>M541+M542</f>
        <v>3494.9676300000006</v>
      </c>
      <c r="N537" s="10">
        <f>N541+N542</f>
        <v>60888.738619999996</v>
      </c>
      <c r="O537" s="10">
        <v>62322.19</v>
      </c>
      <c r="P537" s="6">
        <f t="shared" ref="P537:P540" si="185">N537+F537</f>
        <v>69312.138619999998</v>
      </c>
    </row>
    <row r="538" spans="1:16">
      <c r="A538" s="8">
        <v>2902066652</v>
      </c>
      <c r="B538" s="28" t="s">
        <v>208</v>
      </c>
      <c r="C538" s="29"/>
      <c r="D538" s="30"/>
      <c r="E538" s="9" t="s">
        <v>21</v>
      </c>
      <c r="F538" s="10">
        <v>457235.61</v>
      </c>
      <c r="G538" s="10" t="s">
        <v>11</v>
      </c>
      <c r="H538" s="10" t="s">
        <v>11</v>
      </c>
      <c r="I538" s="11">
        <v>83695.346000000005</v>
      </c>
      <c r="J538" s="11">
        <f>J545+J546+J549+J550</f>
        <v>8738.6660000000011</v>
      </c>
      <c r="K538" s="11">
        <f t="shared" si="178"/>
        <v>92434.012000000002</v>
      </c>
      <c r="L538" s="10">
        <v>4471055.53</v>
      </c>
      <c r="M538" s="10">
        <f>M545+M546+M549+M550</f>
        <v>412025.55667000008</v>
      </c>
      <c r="N538" s="10">
        <f>N545+N546+N549+N550</f>
        <v>4425845.4691800009</v>
      </c>
      <c r="O538" s="10">
        <v>4059029.97</v>
      </c>
      <c r="P538" s="6">
        <f t="shared" si="185"/>
        <v>4883081.0791800013</v>
      </c>
    </row>
    <row r="539" spans="1:16">
      <c r="A539" s="8">
        <v>2902066652</v>
      </c>
      <c r="B539" s="28" t="s">
        <v>208</v>
      </c>
      <c r="C539" s="29"/>
      <c r="D539" s="30"/>
      <c r="E539" s="9" t="s">
        <v>19</v>
      </c>
      <c r="F539" s="10">
        <v>217480.29</v>
      </c>
      <c r="G539" s="10" t="s">
        <v>11</v>
      </c>
      <c r="H539" s="10" t="s">
        <v>11</v>
      </c>
      <c r="I539" s="11">
        <v>74934.403999999995</v>
      </c>
      <c r="J539" s="11">
        <f>J543+J544+J547+J548</f>
        <v>7807.1319999999996</v>
      </c>
      <c r="K539" s="11">
        <f t="shared" si="178"/>
        <v>82741.535999999993</v>
      </c>
      <c r="L539" s="10">
        <v>3134304.83</v>
      </c>
      <c r="M539" s="10">
        <f>M543+M544+M547+M548</f>
        <v>300001.87657000002</v>
      </c>
      <c r="N539" s="10">
        <f>N543+N544+N547+N548</f>
        <v>3216826.4509400008</v>
      </c>
      <c r="O539" s="10">
        <v>2834302.96</v>
      </c>
      <c r="P539" s="6">
        <f t="shared" si="185"/>
        <v>3434306.7409400009</v>
      </c>
    </row>
    <row r="540" spans="1:16">
      <c r="A540" s="8">
        <v>2902066652</v>
      </c>
      <c r="B540" s="28" t="s">
        <v>208</v>
      </c>
      <c r="C540" s="29"/>
      <c r="D540" s="30"/>
      <c r="E540" s="9" t="s">
        <v>2</v>
      </c>
      <c r="F540" s="10">
        <v>683139.3</v>
      </c>
      <c r="G540" s="10" t="s">
        <v>11</v>
      </c>
      <c r="H540" s="10" t="s">
        <v>11</v>
      </c>
      <c r="I540" s="11">
        <v>160241.51300000001</v>
      </c>
      <c r="J540" s="11">
        <f>J537+J538+J539</f>
        <v>16638.429</v>
      </c>
      <c r="K540" s="11">
        <f t="shared" si="178"/>
        <v>176879.94200000001</v>
      </c>
      <c r="L540" s="10">
        <v>7671177.5199999996</v>
      </c>
      <c r="M540" s="10">
        <f>M537+M538+M539</f>
        <v>715522.40087000013</v>
      </c>
      <c r="N540" s="10">
        <f>N537+N538+N539</f>
        <v>7703560.6587400017</v>
      </c>
      <c r="O540" s="10">
        <v>6955655.1200000001</v>
      </c>
      <c r="P540" s="6">
        <f t="shared" si="185"/>
        <v>8386699.9587400015</v>
      </c>
    </row>
    <row r="541" spans="1:16" ht="31.5">
      <c r="A541" s="12"/>
      <c r="B541" s="12"/>
      <c r="C541" s="12" t="s">
        <v>26</v>
      </c>
      <c r="D541" s="12" t="s">
        <v>121</v>
      </c>
      <c r="E541" s="12" t="s">
        <v>20</v>
      </c>
      <c r="F541" s="13" t="s">
        <v>11</v>
      </c>
      <c r="G541" s="13">
        <v>59.48</v>
      </c>
      <c r="H541" s="13">
        <v>24</v>
      </c>
      <c r="I541" s="14">
        <v>1519.1320000000001</v>
      </c>
      <c r="J541" s="14">
        <v>0</v>
      </c>
      <c r="K541" s="14">
        <f t="shared" si="178"/>
        <v>1519.1320000000001</v>
      </c>
      <c r="L541" s="13">
        <v>53898.79</v>
      </c>
      <c r="M541" s="13">
        <f t="shared" si="181"/>
        <v>0</v>
      </c>
      <c r="N541" s="13">
        <f t="shared" ref="N541:N550" si="186">K541*(G541-H541)</f>
        <v>53898.803359999998</v>
      </c>
      <c r="O541" s="13" t="s">
        <v>11</v>
      </c>
      <c r="P541" s="23">
        <f t="shared" ref="P541:P550" si="187">N541</f>
        <v>53898.803359999998</v>
      </c>
    </row>
    <row r="542" spans="1:16" ht="31.5">
      <c r="A542" s="12"/>
      <c r="B542" s="12"/>
      <c r="C542" s="12" t="s">
        <v>26</v>
      </c>
      <c r="D542" s="12" t="s">
        <v>121</v>
      </c>
      <c r="E542" s="12" t="s">
        <v>20</v>
      </c>
      <c r="F542" s="13" t="s">
        <v>11</v>
      </c>
      <c r="G542" s="13">
        <v>63.77</v>
      </c>
      <c r="H542" s="13">
        <v>26.04</v>
      </c>
      <c r="I542" s="14">
        <v>92.631</v>
      </c>
      <c r="J542" s="14">
        <v>92.631</v>
      </c>
      <c r="K542" s="14">
        <f t="shared" si="178"/>
        <v>185.262</v>
      </c>
      <c r="L542" s="13">
        <v>3494.97</v>
      </c>
      <c r="M542" s="13">
        <f t="shared" si="181"/>
        <v>3494.9676300000006</v>
      </c>
      <c r="N542" s="13">
        <f t="shared" si="186"/>
        <v>6989.9352600000011</v>
      </c>
      <c r="O542" s="13" t="s">
        <v>11</v>
      </c>
      <c r="P542" s="23">
        <f t="shared" si="187"/>
        <v>6989.9352600000011</v>
      </c>
    </row>
    <row r="543" spans="1:16" ht="21">
      <c r="A543" s="12"/>
      <c r="B543" s="12"/>
      <c r="C543" s="12" t="s">
        <v>26</v>
      </c>
      <c r="D543" s="12" t="s">
        <v>122</v>
      </c>
      <c r="E543" s="12" t="s">
        <v>19</v>
      </c>
      <c r="F543" s="13" t="s">
        <v>11</v>
      </c>
      <c r="G543" s="13">
        <v>44.67</v>
      </c>
      <c r="H543" s="13">
        <v>21.47</v>
      </c>
      <c r="I543" s="14">
        <v>5753.03</v>
      </c>
      <c r="J543" s="14">
        <v>0</v>
      </c>
      <c r="K543" s="14">
        <f t="shared" si="178"/>
        <v>5753.03</v>
      </c>
      <c r="L543" s="13">
        <v>133470.29</v>
      </c>
      <c r="M543" s="13">
        <f t="shared" si="181"/>
        <v>0</v>
      </c>
      <c r="N543" s="13">
        <f t="shared" si="186"/>
        <v>133470.296</v>
      </c>
      <c r="O543" s="13" t="s">
        <v>11</v>
      </c>
      <c r="P543" s="23">
        <f t="shared" si="187"/>
        <v>133470.296</v>
      </c>
    </row>
    <row r="544" spans="1:16" ht="21">
      <c r="A544" s="12"/>
      <c r="B544" s="12"/>
      <c r="C544" s="12" t="s">
        <v>26</v>
      </c>
      <c r="D544" s="12" t="s">
        <v>122</v>
      </c>
      <c r="E544" s="12" t="s">
        <v>19</v>
      </c>
      <c r="F544" s="13" t="s">
        <v>11</v>
      </c>
      <c r="G544" s="13">
        <v>48.32</v>
      </c>
      <c r="H544" s="13">
        <v>22.99</v>
      </c>
      <c r="I544" s="14">
        <v>3300.3470000000002</v>
      </c>
      <c r="J544" s="14">
        <v>808.69100000000003</v>
      </c>
      <c r="K544" s="14">
        <f t="shared" si="178"/>
        <v>4109.0380000000005</v>
      </c>
      <c r="L544" s="13">
        <v>83597.78</v>
      </c>
      <c r="M544" s="13">
        <f t="shared" si="181"/>
        <v>20484.143030000003</v>
      </c>
      <c r="N544" s="13">
        <f t="shared" si="186"/>
        <v>104081.93254000002</v>
      </c>
      <c r="O544" s="13" t="s">
        <v>11</v>
      </c>
      <c r="P544" s="23">
        <f t="shared" si="187"/>
        <v>104081.93254000002</v>
      </c>
    </row>
    <row r="545" spans="1:16" ht="21">
      <c r="A545" s="12"/>
      <c r="B545" s="12"/>
      <c r="C545" s="12" t="s">
        <v>26</v>
      </c>
      <c r="D545" s="12" t="s">
        <v>122</v>
      </c>
      <c r="E545" s="12" t="s">
        <v>21</v>
      </c>
      <c r="F545" s="13" t="s">
        <v>11</v>
      </c>
      <c r="G545" s="13">
        <v>59.48</v>
      </c>
      <c r="H545" s="13">
        <v>24</v>
      </c>
      <c r="I545" s="14">
        <v>4373.5060000000003</v>
      </c>
      <c r="J545" s="14">
        <v>0</v>
      </c>
      <c r="K545" s="14">
        <f t="shared" si="178"/>
        <v>4373.5060000000003</v>
      </c>
      <c r="L545" s="13">
        <v>155171.99</v>
      </c>
      <c r="M545" s="13">
        <f t="shared" si="181"/>
        <v>0</v>
      </c>
      <c r="N545" s="13">
        <f t="shared" si="186"/>
        <v>155171.99288000001</v>
      </c>
      <c r="O545" s="13" t="s">
        <v>11</v>
      </c>
      <c r="P545" s="23">
        <f t="shared" si="187"/>
        <v>155171.99288000001</v>
      </c>
    </row>
    <row r="546" spans="1:16" ht="21">
      <c r="A546" s="12"/>
      <c r="B546" s="12"/>
      <c r="C546" s="12" t="s">
        <v>26</v>
      </c>
      <c r="D546" s="12" t="s">
        <v>122</v>
      </c>
      <c r="E546" s="12" t="s">
        <v>21</v>
      </c>
      <c r="F546" s="13" t="s">
        <v>11</v>
      </c>
      <c r="G546" s="13">
        <v>63.77</v>
      </c>
      <c r="H546" s="13">
        <v>26.04</v>
      </c>
      <c r="I546" s="14">
        <v>3310.6239999999998</v>
      </c>
      <c r="J546" s="14">
        <v>739.08500000000004</v>
      </c>
      <c r="K546" s="14">
        <f t="shared" si="178"/>
        <v>4049.7089999999998</v>
      </c>
      <c r="L546" s="13">
        <v>124909.85</v>
      </c>
      <c r="M546" s="13">
        <f t="shared" si="181"/>
        <v>27885.677050000006</v>
      </c>
      <c r="N546" s="13">
        <f t="shared" si="186"/>
        <v>152795.52057000002</v>
      </c>
      <c r="O546" s="13" t="s">
        <v>11</v>
      </c>
      <c r="P546" s="23">
        <f t="shared" si="187"/>
        <v>152795.52057000002</v>
      </c>
    </row>
    <row r="547" spans="1:16" ht="21">
      <c r="A547" s="12"/>
      <c r="B547" s="12"/>
      <c r="C547" s="12" t="s">
        <v>26</v>
      </c>
      <c r="D547" s="12" t="s">
        <v>123</v>
      </c>
      <c r="E547" s="12" t="s">
        <v>19</v>
      </c>
      <c r="F547" s="13" t="s">
        <v>11</v>
      </c>
      <c r="G547" s="13">
        <v>65.900000000000006</v>
      </c>
      <c r="H547" s="13">
        <v>24.24</v>
      </c>
      <c r="I547" s="14">
        <v>39807.133999999998</v>
      </c>
      <c r="J547" s="14">
        <v>0</v>
      </c>
      <c r="K547" s="14">
        <f t="shared" si="178"/>
        <v>39807.133999999998</v>
      </c>
      <c r="L547" s="13">
        <v>1658365.19</v>
      </c>
      <c r="M547" s="13">
        <f t="shared" si="181"/>
        <v>0</v>
      </c>
      <c r="N547" s="13">
        <f t="shared" si="186"/>
        <v>1658365.2024400004</v>
      </c>
      <c r="O547" s="13" t="s">
        <v>11</v>
      </c>
      <c r="P547" s="23">
        <f t="shared" si="187"/>
        <v>1658365.2024400004</v>
      </c>
    </row>
    <row r="548" spans="1:16" ht="21">
      <c r="A548" s="12"/>
      <c r="B548" s="12"/>
      <c r="C548" s="12" t="s">
        <v>26</v>
      </c>
      <c r="D548" s="12" t="s">
        <v>123</v>
      </c>
      <c r="E548" s="12" t="s">
        <v>19</v>
      </c>
      <c r="F548" s="13" t="s">
        <v>11</v>
      </c>
      <c r="G548" s="13">
        <v>65.900000000000006</v>
      </c>
      <c r="H548" s="13">
        <v>25.96</v>
      </c>
      <c r="I548" s="14">
        <v>26073.893</v>
      </c>
      <c r="J548" s="14">
        <v>6998.4409999999998</v>
      </c>
      <c r="K548" s="14">
        <f t="shared" si="178"/>
        <v>33072.334000000003</v>
      </c>
      <c r="L548" s="13">
        <v>1041391.28</v>
      </c>
      <c r="M548" s="13">
        <f t="shared" si="181"/>
        <v>279517.73354000004</v>
      </c>
      <c r="N548" s="13">
        <f t="shared" si="186"/>
        <v>1320909.0199600002</v>
      </c>
      <c r="O548" s="13" t="s">
        <v>11</v>
      </c>
      <c r="P548" s="23">
        <f t="shared" si="187"/>
        <v>1320909.0199600002</v>
      </c>
    </row>
    <row r="549" spans="1:16" ht="21">
      <c r="A549" s="12"/>
      <c r="B549" s="12"/>
      <c r="C549" s="12" t="s">
        <v>26</v>
      </c>
      <c r="D549" s="12" t="s">
        <v>123</v>
      </c>
      <c r="E549" s="12" t="s">
        <v>21</v>
      </c>
      <c r="F549" s="13" t="s">
        <v>11</v>
      </c>
      <c r="G549" s="13">
        <v>75.290000000000006</v>
      </c>
      <c r="H549" s="13">
        <v>25.46</v>
      </c>
      <c r="I549" s="14">
        <v>46231.758999999998</v>
      </c>
      <c r="J549" s="14">
        <v>0</v>
      </c>
      <c r="K549" s="14">
        <f t="shared" si="178"/>
        <v>46231.758999999998</v>
      </c>
      <c r="L549" s="13">
        <v>2303728.5499999998</v>
      </c>
      <c r="M549" s="13">
        <f t="shared" si="181"/>
        <v>0</v>
      </c>
      <c r="N549" s="13">
        <f t="shared" si="186"/>
        <v>2303728.5509700002</v>
      </c>
      <c r="O549" s="13" t="s">
        <v>11</v>
      </c>
      <c r="P549" s="23">
        <f t="shared" si="187"/>
        <v>2303728.5509700002</v>
      </c>
    </row>
    <row r="550" spans="1:16" ht="21">
      <c r="A550" s="12"/>
      <c r="B550" s="12"/>
      <c r="C550" s="12" t="s">
        <v>26</v>
      </c>
      <c r="D550" s="12" t="s">
        <v>123</v>
      </c>
      <c r="E550" s="12" t="s">
        <v>21</v>
      </c>
      <c r="F550" s="13" t="s">
        <v>11</v>
      </c>
      <c r="G550" s="13">
        <v>75.290000000000006</v>
      </c>
      <c r="H550" s="13">
        <v>27.27</v>
      </c>
      <c r="I550" s="14">
        <v>29779.456999999999</v>
      </c>
      <c r="J550" s="14">
        <v>7999.5810000000001</v>
      </c>
      <c r="K550" s="14">
        <f t="shared" si="178"/>
        <v>37779.038</v>
      </c>
      <c r="L550" s="13">
        <v>1430009.53</v>
      </c>
      <c r="M550" s="13">
        <f t="shared" si="181"/>
        <v>384139.87962000008</v>
      </c>
      <c r="N550" s="13">
        <f t="shared" si="186"/>
        <v>1814149.4047600003</v>
      </c>
      <c r="O550" s="13" t="s">
        <v>11</v>
      </c>
      <c r="P550" s="23">
        <f t="shared" si="187"/>
        <v>1814149.4047600003</v>
      </c>
    </row>
    <row r="551" spans="1:16" ht="31.5">
      <c r="A551" s="8">
        <v>2921127068</v>
      </c>
      <c r="B551" s="28" t="s">
        <v>209</v>
      </c>
      <c r="C551" s="29"/>
      <c r="D551" s="30"/>
      <c r="E551" s="9" t="s">
        <v>20</v>
      </c>
      <c r="F551" s="10">
        <v>0</v>
      </c>
      <c r="G551" s="10" t="s">
        <v>11</v>
      </c>
      <c r="H551" s="10" t="s">
        <v>11</v>
      </c>
      <c r="I551" s="11">
        <v>0</v>
      </c>
      <c r="J551" s="11">
        <v>0</v>
      </c>
      <c r="K551" s="11">
        <f t="shared" si="178"/>
        <v>0</v>
      </c>
      <c r="L551" s="10">
        <v>0</v>
      </c>
      <c r="M551" s="10">
        <v>0</v>
      </c>
      <c r="N551" s="10">
        <v>0</v>
      </c>
      <c r="O551" s="10">
        <v>0</v>
      </c>
      <c r="P551" s="6">
        <f t="shared" ref="P551:P554" si="188">N551+F551</f>
        <v>0</v>
      </c>
    </row>
    <row r="552" spans="1:16">
      <c r="A552" s="8">
        <v>2921127068</v>
      </c>
      <c r="B552" s="28" t="s">
        <v>209</v>
      </c>
      <c r="C552" s="29"/>
      <c r="D552" s="30"/>
      <c r="E552" s="9" t="s">
        <v>21</v>
      </c>
      <c r="F552" s="10">
        <v>22144.61</v>
      </c>
      <c r="G552" s="10" t="s">
        <v>11</v>
      </c>
      <c r="H552" s="10" t="s">
        <v>11</v>
      </c>
      <c r="I552" s="11">
        <v>148966.23199999999</v>
      </c>
      <c r="J552" s="11">
        <f>J555+J556</f>
        <v>16372.656000000001</v>
      </c>
      <c r="K552" s="11">
        <f t="shared" si="178"/>
        <v>165338.88799999998</v>
      </c>
      <c r="L552" s="10">
        <v>216206.23</v>
      </c>
      <c r="M552" s="10">
        <f>M555+M556</f>
        <v>17191.288800000013</v>
      </c>
      <c r="N552" s="10">
        <f>N555+N556</f>
        <v>211252.89957000013</v>
      </c>
      <c r="O552" s="10">
        <v>199014.94</v>
      </c>
      <c r="P552" s="6">
        <f t="shared" si="188"/>
        <v>233397.50957000011</v>
      </c>
    </row>
    <row r="553" spans="1:16">
      <c r="A553" s="8">
        <v>2921127068</v>
      </c>
      <c r="B553" s="28" t="s">
        <v>209</v>
      </c>
      <c r="C553" s="29"/>
      <c r="D553" s="30"/>
      <c r="E553" s="9" t="s">
        <v>19</v>
      </c>
      <c r="F553" s="10">
        <v>0</v>
      </c>
      <c r="G553" s="10" t="s">
        <v>11</v>
      </c>
      <c r="H553" s="10" t="s">
        <v>11</v>
      </c>
      <c r="I553" s="11">
        <v>0</v>
      </c>
      <c r="J553" s="11">
        <v>0</v>
      </c>
      <c r="K553" s="11">
        <f t="shared" si="178"/>
        <v>0</v>
      </c>
      <c r="L553" s="10">
        <v>0</v>
      </c>
      <c r="M553" s="10">
        <v>0</v>
      </c>
      <c r="N553" s="10">
        <v>0</v>
      </c>
      <c r="O553" s="10">
        <v>0</v>
      </c>
      <c r="P553" s="6">
        <f t="shared" si="188"/>
        <v>0</v>
      </c>
    </row>
    <row r="554" spans="1:16">
      <c r="A554" s="8">
        <v>2921127068</v>
      </c>
      <c r="B554" s="28" t="s">
        <v>209</v>
      </c>
      <c r="C554" s="29"/>
      <c r="D554" s="30"/>
      <c r="E554" s="9" t="s">
        <v>2</v>
      </c>
      <c r="F554" s="10">
        <v>22144.61</v>
      </c>
      <c r="G554" s="10" t="s">
        <v>11</v>
      </c>
      <c r="H554" s="10" t="s">
        <v>11</v>
      </c>
      <c r="I554" s="11">
        <v>148966.23199999999</v>
      </c>
      <c r="J554" s="11">
        <f>J551+J552+J553</f>
        <v>16372.656000000001</v>
      </c>
      <c r="K554" s="11">
        <f t="shared" si="178"/>
        <v>165338.88799999998</v>
      </c>
      <c r="L554" s="10">
        <v>216206.23</v>
      </c>
      <c r="M554" s="10">
        <f>M551+M552+M553</f>
        <v>17191.288800000013</v>
      </c>
      <c r="N554" s="10">
        <f>N551+N552+N553</f>
        <v>211252.89957000013</v>
      </c>
      <c r="O554" s="10">
        <v>199014.94</v>
      </c>
      <c r="P554" s="6">
        <f t="shared" si="188"/>
        <v>233397.50957000011</v>
      </c>
    </row>
    <row r="555" spans="1:16">
      <c r="A555" s="12"/>
      <c r="B555" s="12"/>
      <c r="C555" s="12" t="s">
        <v>26</v>
      </c>
      <c r="D555" s="12" t="s">
        <v>121</v>
      </c>
      <c r="E555" s="12" t="s">
        <v>21</v>
      </c>
      <c r="F555" s="13" t="s">
        <v>11</v>
      </c>
      <c r="G555" s="13">
        <v>25.48</v>
      </c>
      <c r="H555" s="13">
        <v>24</v>
      </c>
      <c r="I555" s="14">
        <v>87551.319000000003</v>
      </c>
      <c r="J555" s="14">
        <v>0</v>
      </c>
      <c r="K555" s="14">
        <f t="shared" si="178"/>
        <v>87551.319000000003</v>
      </c>
      <c r="L555" s="13">
        <v>129575.95</v>
      </c>
      <c r="M555" s="13">
        <f t="shared" si="181"/>
        <v>0</v>
      </c>
      <c r="N555" s="13">
        <f t="shared" ref="N555:N556" si="189">K555*(G555-H555)</f>
        <v>129575.95212000005</v>
      </c>
      <c r="O555" s="13" t="s">
        <v>11</v>
      </c>
      <c r="P555" s="23">
        <f t="shared" ref="P555:P556" si="190">N555</f>
        <v>129575.95212000005</v>
      </c>
    </row>
    <row r="556" spans="1:16">
      <c r="A556" s="12"/>
      <c r="B556" s="12"/>
      <c r="C556" s="12" t="s">
        <v>26</v>
      </c>
      <c r="D556" s="12" t="s">
        <v>121</v>
      </c>
      <c r="E556" s="12" t="s">
        <v>21</v>
      </c>
      <c r="F556" s="13" t="s">
        <v>11</v>
      </c>
      <c r="G556" s="13">
        <v>27.09</v>
      </c>
      <c r="H556" s="13">
        <v>26.04</v>
      </c>
      <c r="I556" s="14">
        <v>61414.913</v>
      </c>
      <c r="J556" s="14">
        <v>16372.656000000001</v>
      </c>
      <c r="K556" s="14">
        <f t="shared" si="178"/>
        <v>77787.569000000003</v>
      </c>
      <c r="L556" s="13">
        <v>64485.67</v>
      </c>
      <c r="M556" s="13">
        <f t="shared" si="181"/>
        <v>17191.288800000013</v>
      </c>
      <c r="N556" s="13">
        <f t="shared" si="189"/>
        <v>81676.947450000065</v>
      </c>
      <c r="O556" s="13" t="s">
        <v>11</v>
      </c>
      <c r="P556" s="23">
        <f t="shared" si="190"/>
        <v>81676.947450000065</v>
      </c>
    </row>
    <row r="557" spans="1:16" ht="31.5">
      <c r="A557" s="8">
        <v>2901256001</v>
      </c>
      <c r="B557" s="28" t="s">
        <v>210</v>
      </c>
      <c r="C557" s="29"/>
      <c r="D557" s="30"/>
      <c r="E557" s="9" t="s">
        <v>20</v>
      </c>
      <c r="F557" s="10">
        <v>0</v>
      </c>
      <c r="G557" s="10" t="s">
        <v>11</v>
      </c>
      <c r="H557" s="10" t="s">
        <v>11</v>
      </c>
      <c r="I557" s="11">
        <v>0</v>
      </c>
      <c r="J557" s="11">
        <v>0</v>
      </c>
      <c r="K557" s="11">
        <f t="shared" si="178"/>
        <v>0</v>
      </c>
      <c r="L557" s="10">
        <v>0</v>
      </c>
      <c r="M557" s="10">
        <v>0</v>
      </c>
      <c r="N557" s="10">
        <v>0</v>
      </c>
      <c r="O557" s="10">
        <v>0</v>
      </c>
      <c r="P557" s="6">
        <f t="shared" ref="P557:P560" si="191">N557+F557</f>
        <v>0</v>
      </c>
    </row>
    <row r="558" spans="1:16">
      <c r="A558" s="8">
        <v>2901256001</v>
      </c>
      <c r="B558" s="28" t="s">
        <v>210</v>
      </c>
      <c r="C558" s="29"/>
      <c r="D558" s="30"/>
      <c r="E558" s="9" t="s">
        <v>21</v>
      </c>
      <c r="F558" s="10">
        <v>2330014.79</v>
      </c>
      <c r="G558" s="10" t="s">
        <v>11</v>
      </c>
      <c r="H558" s="10" t="s">
        <v>11</v>
      </c>
      <c r="I558" s="11">
        <v>1025962.88</v>
      </c>
      <c r="J558" s="11">
        <f>J563+J564</f>
        <v>100977.13</v>
      </c>
      <c r="K558" s="11">
        <f t="shared" si="178"/>
        <v>1126940.01</v>
      </c>
      <c r="L558" s="10">
        <v>20277156.57</v>
      </c>
      <c r="M558" s="10">
        <f>M563+M564</f>
        <v>1816578.5687000002</v>
      </c>
      <c r="N558" s="10">
        <f>N563+N564</f>
        <v>19763720.339900002</v>
      </c>
      <c r="O558" s="10">
        <v>18460578</v>
      </c>
      <c r="P558" s="6">
        <f t="shared" si="191"/>
        <v>22093735.129900001</v>
      </c>
    </row>
    <row r="559" spans="1:16">
      <c r="A559" s="8">
        <v>2901256001</v>
      </c>
      <c r="B559" s="28" t="s">
        <v>210</v>
      </c>
      <c r="C559" s="29"/>
      <c r="D559" s="30"/>
      <c r="E559" s="9" t="s">
        <v>19</v>
      </c>
      <c r="F559" s="10">
        <v>836843.31</v>
      </c>
      <c r="G559" s="10" t="s">
        <v>11</v>
      </c>
      <c r="H559" s="10" t="s">
        <v>11</v>
      </c>
      <c r="I559" s="11">
        <v>1005617.42</v>
      </c>
      <c r="J559" s="11">
        <f>J561+J562</f>
        <v>96414.19</v>
      </c>
      <c r="K559" s="11">
        <f t="shared" si="178"/>
        <v>1102031.6100000001</v>
      </c>
      <c r="L559" s="10">
        <v>7349508.1900000004</v>
      </c>
      <c r="M559" s="10">
        <f>M561+M562</f>
        <v>643082.64729999984</v>
      </c>
      <c r="N559" s="10">
        <f>N561+N562</f>
        <v>7155747.517599999</v>
      </c>
      <c r="O559" s="10">
        <v>6706425.54</v>
      </c>
      <c r="P559" s="6">
        <f t="shared" si="191"/>
        <v>7992590.8275999986</v>
      </c>
    </row>
    <row r="560" spans="1:16">
      <c r="A560" s="8">
        <v>2901256001</v>
      </c>
      <c r="B560" s="28" t="s">
        <v>210</v>
      </c>
      <c r="C560" s="29"/>
      <c r="D560" s="30"/>
      <c r="E560" s="9" t="s">
        <v>2</v>
      </c>
      <c r="F560" s="10">
        <v>3166858.1</v>
      </c>
      <c r="G560" s="10" t="s">
        <v>11</v>
      </c>
      <c r="H560" s="10" t="s">
        <v>11</v>
      </c>
      <c r="I560" s="11">
        <v>2031580.3</v>
      </c>
      <c r="J560" s="11">
        <f>J557+J558+J559</f>
        <v>197391.32</v>
      </c>
      <c r="K560" s="11">
        <f t="shared" si="178"/>
        <v>2228971.62</v>
      </c>
      <c r="L560" s="10">
        <v>27626664.760000002</v>
      </c>
      <c r="M560" s="10">
        <f>M557+M558+M559</f>
        <v>2459661.216</v>
      </c>
      <c r="N560" s="10">
        <f>N557+N558+N559</f>
        <v>26919467.857500002</v>
      </c>
      <c r="O560" s="10">
        <v>25167003.539999999</v>
      </c>
      <c r="P560" s="6">
        <f t="shared" si="191"/>
        <v>30086325.957500003</v>
      </c>
    </row>
    <row r="561" spans="1:16" ht="31.5">
      <c r="A561" s="12"/>
      <c r="B561" s="12"/>
      <c r="C561" s="12" t="s">
        <v>29</v>
      </c>
      <c r="D561" s="12" t="s">
        <v>124</v>
      </c>
      <c r="E561" s="12" t="s">
        <v>19</v>
      </c>
      <c r="F561" s="13" t="s">
        <v>11</v>
      </c>
      <c r="G561" s="13">
        <v>26.12</v>
      </c>
      <c r="H561" s="13">
        <v>19.760000000000002</v>
      </c>
      <c r="I561" s="14">
        <v>628397.81000000006</v>
      </c>
      <c r="J561" s="14">
        <v>0</v>
      </c>
      <c r="K561" s="14">
        <f t="shared" si="178"/>
        <v>628397.81000000006</v>
      </c>
      <c r="L561" s="13">
        <v>3996610.07</v>
      </c>
      <c r="M561" s="13">
        <f t="shared" si="181"/>
        <v>0</v>
      </c>
      <c r="N561" s="13">
        <f t="shared" ref="N561:N564" si="192">K561*(G561-H561)</f>
        <v>3996610.0715999999</v>
      </c>
      <c r="O561" s="13" t="s">
        <v>11</v>
      </c>
      <c r="P561" s="23">
        <f t="shared" ref="P561:P564" si="193">N561</f>
        <v>3996610.0715999999</v>
      </c>
    </row>
    <row r="562" spans="1:16" ht="31.5">
      <c r="A562" s="12"/>
      <c r="B562" s="12"/>
      <c r="C562" s="12" t="s">
        <v>29</v>
      </c>
      <c r="D562" s="12" t="s">
        <v>124</v>
      </c>
      <c r="E562" s="12" t="s">
        <v>19</v>
      </c>
      <c r="F562" s="13" t="s">
        <v>11</v>
      </c>
      <c r="G562" s="13">
        <v>27.36</v>
      </c>
      <c r="H562" s="13">
        <v>20.69</v>
      </c>
      <c r="I562" s="14">
        <v>377219.61</v>
      </c>
      <c r="J562" s="14">
        <v>96414.19</v>
      </c>
      <c r="K562" s="14">
        <f t="shared" si="178"/>
        <v>473633.8</v>
      </c>
      <c r="L562" s="13">
        <v>2516054.81</v>
      </c>
      <c r="M562" s="13">
        <f t="shared" si="181"/>
        <v>643082.64729999984</v>
      </c>
      <c r="N562" s="13">
        <f t="shared" si="192"/>
        <v>3159137.4459999991</v>
      </c>
      <c r="O562" s="13" t="s">
        <v>11</v>
      </c>
      <c r="P562" s="23">
        <f t="shared" si="193"/>
        <v>3159137.4459999991</v>
      </c>
    </row>
    <row r="563" spans="1:16" ht="31.5">
      <c r="A563" s="12"/>
      <c r="B563" s="12"/>
      <c r="C563" s="12" t="s">
        <v>29</v>
      </c>
      <c r="D563" s="12" t="s">
        <v>124</v>
      </c>
      <c r="E563" s="12" t="s">
        <v>21</v>
      </c>
      <c r="F563" s="13" t="s">
        <v>11</v>
      </c>
      <c r="G563" s="13">
        <v>38.76</v>
      </c>
      <c r="H563" s="13">
        <v>21.57</v>
      </c>
      <c r="I563" s="14">
        <v>637413.05000000005</v>
      </c>
      <c r="J563" s="14">
        <v>0</v>
      </c>
      <c r="K563" s="14">
        <f t="shared" si="178"/>
        <v>637413.05000000005</v>
      </c>
      <c r="L563" s="13">
        <v>10957130.33</v>
      </c>
      <c r="M563" s="13">
        <f t="shared" si="181"/>
        <v>0</v>
      </c>
      <c r="N563" s="13">
        <f t="shared" si="192"/>
        <v>10957130.329499999</v>
      </c>
      <c r="O563" s="13" t="s">
        <v>11</v>
      </c>
      <c r="P563" s="23">
        <f t="shared" si="193"/>
        <v>10957130.329499999</v>
      </c>
    </row>
    <row r="564" spans="1:16" ht="31.5">
      <c r="A564" s="12"/>
      <c r="B564" s="12"/>
      <c r="C564" s="12" t="s">
        <v>29</v>
      </c>
      <c r="D564" s="12" t="s">
        <v>124</v>
      </c>
      <c r="E564" s="12" t="s">
        <v>21</v>
      </c>
      <c r="F564" s="13" t="s">
        <v>11</v>
      </c>
      <c r="G564" s="13">
        <v>40.57</v>
      </c>
      <c r="H564" s="13">
        <v>22.58</v>
      </c>
      <c r="I564" s="14">
        <v>388549.83</v>
      </c>
      <c r="J564" s="14">
        <v>100977.13</v>
      </c>
      <c r="K564" s="14">
        <f t="shared" si="178"/>
        <v>489526.96</v>
      </c>
      <c r="L564" s="13">
        <v>6990011.4500000002</v>
      </c>
      <c r="M564" s="13">
        <f t="shared" si="181"/>
        <v>1816578.5687000002</v>
      </c>
      <c r="N564" s="13">
        <f t="shared" si="192"/>
        <v>8806590.010400001</v>
      </c>
      <c r="O564" s="13" t="s">
        <v>11</v>
      </c>
      <c r="P564" s="23">
        <f t="shared" si="193"/>
        <v>8806590.010400001</v>
      </c>
    </row>
    <row r="565" spans="1:16" ht="31.5">
      <c r="A565" s="8">
        <v>2901204363</v>
      </c>
      <c r="B565" s="28" t="s">
        <v>211</v>
      </c>
      <c r="C565" s="29"/>
      <c r="D565" s="30"/>
      <c r="E565" s="9" t="s">
        <v>20</v>
      </c>
      <c r="F565" s="10">
        <v>0</v>
      </c>
      <c r="G565" s="10" t="s">
        <v>11</v>
      </c>
      <c r="H565" s="10" t="s">
        <v>11</v>
      </c>
      <c r="I565" s="11">
        <v>0</v>
      </c>
      <c r="J565" s="11">
        <v>0</v>
      </c>
      <c r="K565" s="11">
        <f t="shared" si="178"/>
        <v>0</v>
      </c>
      <c r="L565" s="10">
        <v>0</v>
      </c>
      <c r="M565" s="10">
        <v>0</v>
      </c>
      <c r="N565" s="10">
        <v>0</v>
      </c>
      <c r="O565" s="10">
        <v>0</v>
      </c>
      <c r="P565" s="6">
        <f t="shared" ref="P565:P568" si="194">N565+F565</f>
        <v>0</v>
      </c>
    </row>
    <row r="566" spans="1:16">
      <c r="A566" s="8">
        <v>2901204363</v>
      </c>
      <c r="B566" s="28" t="s">
        <v>211</v>
      </c>
      <c r="C566" s="29"/>
      <c r="D566" s="30"/>
      <c r="E566" s="9" t="s">
        <v>21</v>
      </c>
      <c r="F566" s="10">
        <v>25190.47</v>
      </c>
      <c r="G566" s="10" t="s">
        <v>11</v>
      </c>
      <c r="H566" s="10" t="s">
        <v>11</v>
      </c>
      <c r="I566" s="11">
        <v>15374.64</v>
      </c>
      <c r="J566" s="11">
        <f>J571+J572</f>
        <v>1300</v>
      </c>
      <c r="K566" s="11">
        <f t="shared" si="178"/>
        <v>16674.64</v>
      </c>
      <c r="L566" s="10">
        <v>250458.19</v>
      </c>
      <c r="M566" s="10">
        <f>M571+M572</f>
        <v>19941.999999999996</v>
      </c>
      <c r="N566" s="10">
        <f>N571+N572</f>
        <v>245209.70799999996</v>
      </c>
      <c r="O566" s="10">
        <v>239697.49</v>
      </c>
      <c r="P566" s="6">
        <f t="shared" si="194"/>
        <v>270400.17799999996</v>
      </c>
    </row>
    <row r="567" spans="1:16">
      <c r="A567" s="8">
        <v>2901204363</v>
      </c>
      <c r="B567" s="28" t="s">
        <v>211</v>
      </c>
      <c r="C567" s="29"/>
      <c r="D567" s="30"/>
      <c r="E567" s="9" t="s">
        <v>19</v>
      </c>
      <c r="F567" s="10">
        <v>52500.2</v>
      </c>
      <c r="G567" s="10" t="s">
        <v>11</v>
      </c>
      <c r="H567" s="10" t="s">
        <v>11</v>
      </c>
      <c r="I567" s="11">
        <v>12833.51</v>
      </c>
      <c r="J567" s="11">
        <f>J569+J570</f>
        <v>1200</v>
      </c>
      <c r="K567" s="11">
        <f t="shared" si="178"/>
        <v>14033.51</v>
      </c>
      <c r="L567" s="10">
        <v>530631.81999999995</v>
      </c>
      <c r="M567" s="10">
        <f>M569+M570</f>
        <v>46716.000000000007</v>
      </c>
      <c r="N567" s="10">
        <f>N569+N570</f>
        <v>524847.61770000006</v>
      </c>
      <c r="O567" s="10">
        <v>494679.19</v>
      </c>
      <c r="P567" s="6">
        <f t="shared" si="194"/>
        <v>577347.81770000001</v>
      </c>
    </row>
    <row r="568" spans="1:16">
      <c r="A568" s="8">
        <v>2901204363</v>
      </c>
      <c r="B568" s="28" t="s">
        <v>211</v>
      </c>
      <c r="C568" s="29"/>
      <c r="D568" s="30"/>
      <c r="E568" s="9" t="s">
        <v>2</v>
      </c>
      <c r="F568" s="10">
        <v>77690.67</v>
      </c>
      <c r="G568" s="10" t="s">
        <v>11</v>
      </c>
      <c r="H568" s="10" t="s">
        <v>11</v>
      </c>
      <c r="I568" s="11">
        <v>28208.15</v>
      </c>
      <c r="J568" s="11">
        <f>J565+J566+J567</f>
        <v>2500</v>
      </c>
      <c r="K568" s="11">
        <f t="shared" si="178"/>
        <v>30708.15</v>
      </c>
      <c r="L568" s="10">
        <v>781090.01</v>
      </c>
      <c r="M568" s="10">
        <f>M565+M566+M567</f>
        <v>66658</v>
      </c>
      <c r="N568" s="10">
        <f>N565+N566+N567</f>
        <v>770057.32570000004</v>
      </c>
      <c r="O568" s="10">
        <v>734376.68</v>
      </c>
      <c r="P568" s="6">
        <f t="shared" si="194"/>
        <v>847747.99570000009</v>
      </c>
    </row>
    <row r="569" spans="1:16" ht="31.5">
      <c r="A569" s="12"/>
      <c r="B569" s="12"/>
      <c r="C569" s="12" t="s">
        <v>26</v>
      </c>
      <c r="D569" s="12" t="s">
        <v>125</v>
      </c>
      <c r="E569" s="12" t="s">
        <v>19</v>
      </c>
      <c r="F569" s="13" t="s">
        <v>11</v>
      </c>
      <c r="G569" s="13">
        <v>61.79</v>
      </c>
      <c r="H569" s="13">
        <v>25.69</v>
      </c>
      <c r="I569" s="14">
        <v>7589.02</v>
      </c>
      <c r="J569" s="14">
        <v>0</v>
      </c>
      <c r="K569" s="14">
        <f t="shared" si="178"/>
        <v>7589.02</v>
      </c>
      <c r="L569" s="13">
        <v>273963.63</v>
      </c>
      <c r="M569" s="13">
        <f t="shared" si="181"/>
        <v>0</v>
      </c>
      <c r="N569" s="13">
        <f t="shared" ref="N569:N572" si="195">K569*(G569-H569)</f>
        <v>273963.62199999997</v>
      </c>
      <c r="O569" s="13" t="s">
        <v>11</v>
      </c>
      <c r="P569" s="23">
        <f t="shared" ref="P569:P572" si="196">N569</f>
        <v>273963.62199999997</v>
      </c>
    </row>
    <row r="570" spans="1:16" ht="31.5">
      <c r="A570" s="12"/>
      <c r="B570" s="12"/>
      <c r="C570" s="12" t="s">
        <v>26</v>
      </c>
      <c r="D570" s="12" t="s">
        <v>125</v>
      </c>
      <c r="E570" s="12" t="s">
        <v>19</v>
      </c>
      <c r="F570" s="13" t="s">
        <v>11</v>
      </c>
      <c r="G570" s="13">
        <v>66.930000000000007</v>
      </c>
      <c r="H570" s="13">
        <v>28</v>
      </c>
      <c r="I570" s="14">
        <v>5244.49</v>
      </c>
      <c r="J570" s="14">
        <v>1200</v>
      </c>
      <c r="K570" s="14">
        <f t="shared" si="178"/>
        <v>6444.49</v>
      </c>
      <c r="L570" s="13">
        <v>204167.99</v>
      </c>
      <c r="M570" s="13">
        <f t="shared" si="181"/>
        <v>46716.000000000007</v>
      </c>
      <c r="N570" s="13">
        <f t="shared" si="195"/>
        <v>250883.99570000003</v>
      </c>
      <c r="O570" s="13" t="s">
        <v>11</v>
      </c>
      <c r="P570" s="23">
        <f t="shared" si="196"/>
        <v>250883.99570000003</v>
      </c>
    </row>
    <row r="571" spans="1:16" ht="31.5">
      <c r="A571" s="12"/>
      <c r="B571" s="12"/>
      <c r="C571" s="12" t="s">
        <v>26</v>
      </c>
      <c r="D571" s="12" t="s">
        <v>125</v>
      </c>
      <c r="E571" s="12" t="s">
        <v>21</v>
      </c>
      <c r="F571" s="13" t="s">
        <v>11</v>
      </c>
      <c r="G571" s="13">
        <v>37.26</v>
      </c>
      <c r="H571" s="13">
        <v>23</v>
      </c>
      <c r="I571" s="14">
        <v>9795.6200000000008</v>
      </c>
      <c r="J571" s="14">
        <v>0</v>
      </c>
      <c r="K571" s="14">
        <f t="shared" si="178"/>
        <v>9795.6200000000008</v>
      </c>
      <c r="L571" s="13">
        <v>139685.54999999999</v>
      </c>
      <c r="M571" s="13">
        <f t="shared" si="181"/>
        <v>0</v>
      </c>
      <c r="N571" s="13">
        <f t="shared" si="195"/>
        <v>139685.54119999998</v>
      </c>
      <c r="O571" s="13" t="s">
        <v>11</v>
      </c>
      <c r="P571" s="23">
        <f t="shared" si="196"/>
        <v>139685.54119999998</v>
      </c>
    </row>
    <row r="572" spans="1:16" ht="31.5">
      <c r="A572" s="12"/>
      <c r="B572" s="12"/>
      <c r="C572" s="12" t="s">
        <v>26</v>
      </c>
      <c r="D572" s="12" t="s">
        <v>125</v>
      </c>
      <c r="E572" s="12" t="s">
        <v>21</v>
      </c>
      <c r="F572" s="13" t="s">
        <v>11</v>
      </c>
      <c r="G572" s="13">
        <v>40.299999999999997</v>
      </c>
      <c r="H572" s="13">
        <v>24.96</v>
      </c>
      <c r="I572" s="14">
        <v>5579.02</v>
      </c>
      <c r="J572" s="14">
        <v>1300</v>
      </c>
      <c r="K572" s="14">
        <f t="shared" si="178"/>
        <v>6879.02</v>
      </c>
      <c r="L572" s="13">
        <v>85582.17</v>
      </c>
      <c r="M572" s="13">
        <f t="shared" si="181"/>
        <v>19941.999999999996</v>
      </c>
      <c r="N572" s="13">
        <f t="shared" si="195"/>
        <v>105524.16679999998</v>
      </c>
      <c r="O572" s="13" t="s">
        <v>11</v>
      </c>
      <c r="P572" s="23">
        <f t="shared" si="196"/>
        <v>105524.16679999998</v>
      </c>
    </row>
    <row r="573" spans="1:16" ht="31.5">
      <c r="A573" s="8">
        <v>2923005900</v>
      </c>
      <c r="B573" s="28" t="s">
        <v>212</v>
      </c>
      <c r="C573" s="29"/>
      <c r="D573" s="30"/>
      <c r="E573" s="9" t="s">
        <v>20</v>
      </c>
      <c r="F573" s="10">
        <v>0</v>
      </c>
      <c r="G573" s="10" t="s">
        <v>11</v>
      </c>
      <c r="H573" s="10" t="s">
        <v>11</v>
      </c>
      <c r="I573" s="11">
        <v>0</v>
      </c>
      <c r="J573" s="11">
        <v>0</v>
      </c>
      <c r="K573" s="11">
        <f t="shared" si="178"/>
        <v>0</v>
      </c>
      <c r="L573" s="10">
        <v>0</v>
      </c>
      <c r="M573" s="10">
        <v>0</v>
      </c>
      <c r="N573" s="10">
        <v>0</v>
      </c>
      <c r="O573" s="10">
        <v>0</v>
      </c>
      <c r="P573" s="6">
        <f t="shared" ref="P573:P576" si="197">N573+F573</f>
        <v>0</v>
      </c>
    </row>
    <row r="574" spans="1:16">
      <c r="A574" s="8">
        <v>2923005900</v>
      </c>
      <c r="B574" s="28" t="s">
        <v>212</v>
      </c>
      <c r="C574" s="29"/>
      <c r="D574" s="30"/>
      <c r="E574" s="9" t="s">
        <v>21</v>
      </c>
      <c r="F574" s="10">
        <v>0</v>
      </c>
      <c r="G574" s="10" t="s">
        <v>11</v>
      </c>
      <c r="H574" s="10" t="s">
        <v>11</v>
      </c>
      <c r="I574" s="11">
        <v>0</v>
      </c>
      <c r="J574" s="11">
        <v>0</v>
      </c>
      <c r="K574" s="11">
        <f t="shared" si="178"/>
        <v>0</v>
      </c>
      <c r="L574" s="10">
        <v>0</v>
      </c>
      <c r="M574" s="10">
        <v>0</v>
      </c>
      <c r="N574" s="10">
        <v>0</v>
      </c>
      <c r="O574" s="10">
        <v>0</v>
      </c>
      <c r="P574" s="6">
        <f t="shared" si="197"/>
        <v>0</v>
      </c>
    </row>
    <row r="575" spans="1:16">
      <c r="A575" s="8">
        <v>2923005900</v>
      </c>
      <c r="B575" s="28" t="s">
        <v>212</v>
      </c>
      <c r="C575" s="29"/>
      <c r="D575" s="30"/>
      <c r="E575" s="9" t="s">
        <v>19</v>
      </c>
      <c r="F575" s="10">
        <v>0</v>
      </c>
      <c r="G575" s="10" t="s">
        <v>11</v>
      </c>
      <c r="H575" s="10" t="s">
        <v>11</v>
      </c>
      <c r="I575" s="11">
        <v>46330</v>
      </c>
      <c r="J575" s="11">
        <f>J577+J578</f>
        <v>5069</v>
      </c>
      <c r="K575" s="11">
        <f t="shared" si="178"/>
        <v>51399</v>
      </c>
      <c r="L575" s="10">
        <v>418467.82</v>
      </c>
      <c r="M575" s="10">
        <f>M577+M578</f>
        <v>35432.309999999976</v>
      </c>
      <c r="N575" s="10">
        <f>N577+N578</f>
        <v>453900.12999999966</v>
      </c>
      <c r="O575" s="10">
        <v>385558.9</v>
      </c>
      <c r="P575" s="6">
        <f t="shared" si="197"/>
        <v>453900.12999999966</v>
      </c>
    </row>
    <row r="576" spans="1:16">
      <c r="A576" s="8">
        <v>2923005900</v>
      </c>
      <c r="B576" s="28" t="s">
        <v>212</v>
      </c>
      <c r="C576" s="29"/>
      <c r="D576" s="30"/>
      <c r="E576" s="9" t="s">
        <v>2</v>
      </c>
      <c r="F576" s="10">
        <v>0</v>
      </c>
      <c r="G576" s="10" t="s">
        <v>11</v>
      </c>
      <c r="H576" s="10" t="s">
        <v>11</v>
      </c>
      <c r="I576" s="11">
        <v>46330</v>
      </c>
      <c r="J576" s="11">
        <f>J573+J574+J575</f>
        <v>5069</v>
      </c>
      <c r="K576" s="11">
        <f t="shared" si="178"/>
        <v>51399</v>
      </c>
      <c r="L576" s="10">
        <v>418467.82</v>
      </c>
      <c r="M576" s="10">
        <f>M573+M574+M575</f>
        <v>35432.309999999976</v>
      </c>
      <c r="N576" s="10">
        <f>N573+N574+N575</f>
        <v>453900.12999999966</v>
      </c>
      <c r="O576" s="10">
        <v>385558.9</v>
      </c>
      <c r="P576" s="6">
        <f t="shared" si="197"/>
        <v>453900.12999999966</v>
      </c>
    </row>
    <row r="577" spans="1:16">
      <c r="A577" s="12"/>
      <c r="B577" s="12"/>
      <c r="C577" s="12" t="s">
        <v>75</v>
      </c>
      <c r="D577" s="12" t="s">
        <v>126</v>
      </c>
      <c r="E577" s="12" t="s">
        <v>19</v>
      </c>
      <c r="F577" s="13" t="s">
        <v>11</v>
      </c>
      <c r="G577" s="13">
        <v>88.71</v>
      </c>
      <c r="H577" s="13">
        <v>78.2</v>
      </c>
      <c r="I577" s="14">
        <v>26881</v>
      </c>
      <c r="J577" s="14">
        <v>0</v>
      </c>
      <c r="K577" s="14">
        <f t="shared" si="178"/>
        <v>26881</v>
      </c>
      <c r="L577" s="13">
        <v>282519.31</v>
      </c>
      <c r="M577" s="13">
        <f t="shared" si="181"/>
        <v>0</v>
      </c>
      <c r="N577" s="13">
        <f t="shared" ref="N577:N578" si="198">K577*(G577-H577)</f>
        <v>282519.30999999976</v>
      </c>
      <c r="O577" s="13" t="s">
        <v>11</v>
      </c>
      <c r="P577" s="23">
        <f t="shared" ref="P577:P578" si="199">N577</f>
        <v>282519.30999999976</v>
      </c>
    </row>
    <row r="578" spans="1:16">
      <c r="A578" s="12"/>
      <c r="B578" s="12"/>
      <c r="C578" s="12" t="s">
        <v>75</v>
      </c>
      <c r="D578" s="12" t="s">
        <v>126</v>
      </c>
      <c r="E578" s="12" t="s">
        <v>19</v>
      </c>
      <c r="F578" s="13" t="s">
        <v>11</v>
      </c>
      <c r="G578" s="13">
        <v>88.71</v>
      </c>
      <c r="H578" s="13">
        <v>81.72</v>
      </c>
      <c r="I578" s="14">
        <v>19449</v>
      </c>
      <c r="J578" s="14">
        <v>5069</v>
      </c>
      <c r="K578" s="14">
        <f t="shared" si="178"/>
        <v>24518</v>
      </c>
      <c r="L578" s="13">
        <v>135948.51</v>
      </c>
      <c r="M578" s="13">
        <f t="shared" si="181"/>
        <v>35432.309999999976</v>
      </c>
      <c r="N578" s="13">
        <f t="shared" si="198"/>
        <v>171380.81999999986</v>
      </c>
      <c r="O578" s="13" t="s">
        <v>11</v>
      </c>
      <c r="P578" s="23">
        <f t="shared" si="199"/>
        <v>171380.81999999986</v>
      </c>
    </row>
    <row r="579" spans="1:16" ht="31.5">
      <c r="A579" s="8">
        <v>2921127212</v>
      </c>
      <c r="B579" s="28" t="s">
        <v>213</v>
      </c>
      <c r="C579" s="29"/>
      <c r="D579" s="30"/>
      <c r="E579" s="9" t="s">
        <v>20</v>
      </c>
      <c r="F579" s="10">
        <v>0</v>
      </c>
      <c r="G579" s="10" t="s">
        <v>11</v>
      </c>
      <c r="H579" s="10" t="s">
        <v>11</v>
      </c>
      <c r="I579" s="11">
        <v>0</v>
      </c>
      <c r="J579" s="11">
        <v>0</v>
      </c>
      <c r="K579" s="11">
        <f t="shared" si="178"/>
        <v>0</v>
      </c>
      <c r="L579" s="10">
        <v>0</v>
      </c>
      <c r="M579" s="10">
        <v>0</v>
      </c>
      <c r="N579" s="10">
        <v>0</v>
      </c>
      <c r="O579" s="10">
        <v>0</v>
      </c>
      <c r="P579" s="6">
        <f t="shared" ref="P579:P582" si="200">N579+F579</f>
        <v>0</v>
      </c>
    </row>
    <row r="580" spans="1:16">
      <c r="A580" s="8">
        <v>2921127212</v>
      </c>
      <c r="B580" s="28" t="s">
        <v>213</v>
      </c>
      <c r="C580" s="29"/>
      <c r="D580" s="30"/>
      <c r="E580" s="9" t="s">
        <v>21</v>
      </c>
      <c r="F580" s="10">
        <v>300505.21999999997</v>
      </c>
      <c r="G580" s="10" t="s">
        <v>11</v>
      </c>
      <c r="H580" s="10" t="s">
        <v>11</v>
      </c>
      <c r="I580" s="11">
        <v>40996</v>
      </c>
      <c r="J580" s="11">
        <f>J585+J586+J589+J590+J593+J594</f>
        <v>4317</v>
      </c>
      <c r="K580" s="11">
        <f t="shared" si="178"/>
        <v>45313</v>
      </c>
      <c r="L580" s="10">
        <v>3557562.61</v>
      </c>
      <c r="M580" s="10">
        <f>M585+M586+M589+M590+M593+M594</f>
        <v>373158.80999999994</v>
      </c>
      <c r="N580" s="10">
        <f>N585+N586+N589+N590+N593+N594</f>
        <v>3630216.1999999997</v>
      </c>
      <c r="O580" s="10">
        <v>3176735.14</v>
      </c>
      <c r="P580" s="6">
        <f t="shared" si="200"/>
        <v>3930721.42</v>
      </c>
    </row>
    <row r="581" spans="1:16">
      <c r="A581" s="8">
        <v>2921127212</v>
      </c>
      <c r="B581" s="28" t="s">
        <v>213</v>
      </c>
      <c r="C581" s="29"/>
      <c r="D581" s="30"/>
      <c r="E581" s="9" t="s">
        <v>19</v>
      </c>
      <c r="F581" s="10">
        <v>259188.58</v>
      </c>
      <c r="G581" s="10" t="s">
        <v>11</v>
      </c>
      <c r="H581" s="10" t="s">
        <v>11</v>
      </c>
      <c r="I581" s="11">
        <v>38698</v>
      </c>
      <c r="J581" s="11">
        <f>J583+J584+J587+J588+J591+J592</f>
        <v>4124</v>
      </c>
      <c r="K581" s="11">
        <f t="shared" si="178"/>
        <v>42822</v>
      </c>
      <c r="L581" s="10">
        <v>3201743.38</v>
      </c>
      <c r="M581" s="10">
        <f>M583+M584+M587+M588+M591+M592</f>
        <v>356966.26</v>
      </c>
      <c r="N581" s="10">
        <f>N583+N584+N587+N588+N591+N592</f>
        <v>3299521.0599999996</v>
      </c>
      <c r="O581" s="10">
        <v>2834881.7</v>
      </c>
      <c r="P581" s="6">
        <f t="shared" si="200"/>
        <v>3558709.6399999997</v>
      </c>
    </row>
    <row r="582" spans="1:16">
      <c r="A582" s="8">
        <v>2921127212</v>
      </c>
      <c r="B582" s="28" t="s">
        <v>213</v>
      </c>
      <c r="C582" s="29"/>
      <c r="D582" s="30"/>
      <c r="E582" s="9" t="s">
        <v>2</v>
      </c>
      <c r="F582" s="10">
        <v>559693.80000000005</v>
      </c>
      <c r="G582" s="10" t="s">
        <v>11</v>
      </c>
      <c r="H582" s="10" t="s">
        <v>11</v>
      </c>
      <c r="I582" s="11">
        <v>79694</v>
      </c>
      <c r="J582" s="11">
        <f>J579+J580+J581</f>
        <v>8441</v>
      </c>
      <c r="K582" s="11">
        <f t="shared" si="178"/>
        <v>88135</v>
      </c>
      <c r="L582" s="10">
        <v>6759305.9900000002</v>
      </c>
      <c r="M582" s="10">
        <f>M579+M580+M581</f>
        <v>730125.07</v>
      </c>
      <c r="N582" s="10">
        <f>N579+N580+N581</f>
        <v>6929737.2599999998</v>
      </c>
      <c r="O582" s="10">
        <v>6011616.8399999999</v>
      </c>
      <c r="P582" s="6">
        <f t="shared" si="200"/>
        <v>7489431.0599999996</v>
      </c>
    </row>
    <row r="583" spans="1:16" ht="21">
      <c r="A583" s="12"/>
      <c r="B583" s="12"/>
      <c r="C583" s="12" t="s">
        <v>26</v>
      </c>
      <c r="D583" s="12" t="s">
        <v>127</v>
      </c>
      <c r="E583" s="12" t="s">
        <v>19</v>
      </c>
      <c r="F583" s="13" t="s">
        <v>11</v>
      </c>
      <c r="G583" s="13">
        <v>63.82</v>
      </c>
      <c r="H583" s="13">
        <v>25.69</v>
      </c>
      <c r="I583" s="14">
        <v>6120</v>
      </c>
      <c r="J583" s="14">
        <v>0</v>
      </c>
      <c r="K583" s="14">
        <f t="shared" si="178"/>
        <v>6120</v>
      </c>
      <c r="L583" s="13">
        <v>233355.6</v>
      </c>
      <c r="M583" s="13">
        <f t="shared" si="181"/>
        <v>0</v>
      </c>
      <c r="N583" s="13">
        <f t="shared" ref="N583:N594" si="201">K583*(G583-H583)</f>
        <v>233355.59999999998</v>
      </c>
      <c r="O583" s="13" t="s">
        <v>11</v>
      </c>
      <c r="P583" s="23">
        <f t="shared" ref="P583:P594" si="202">N583</f>
        <v>233355.59999999998</v>
      </c>
    </row>
    <row r="584" spans="1:16" ht="21">
      <c r="A584" s="12"/>
      <c r="B584" s="12"/>
      <c r="C584" s="12" t="s">
        <v>26</v>
      </c>
      <c r="D584" s="12" t="s">
        <v>127</v>
      </c>
      <c r="E584" s="12" t="s">
        <v>19</v>
      </c>
      <c r="F584" s="13" t="s">
        <v>11</v>
      </c>
      <c r="G584" s="13">
        <v>68.84</v>
      </c>
      <c r="H584" s="13">
        <v>28</v>
      </c>
      <c r="I584" s="14">
        <v>4288</v>
      </c>
      <c r="J584" s="14">
        <v>1124</v>
      </c>
      <c r="K584" s="14">
        <f t="shared" si="178"/>
        <v>5412</v>
      </c>
      <c r="L584" s="13">
        <v>175121.92000000001</v>
      </c>
      <c r="M584" s="13">
        <f t="shared" si="181"/>
        <v>45904.160000000003</v>
      </c>
      <c r="N584" s="13">
        <f t="shared" si="201"/>
        <v>221026.08000000002</v>
      </c>
      <c r="O584" s="13" t="s">
        <v>11</v>
      </c>
      <c r="P584" s="23">
        <f t="shared" si="202"/>
        <v>221026.08000000002</v>
      </c>
    </row>
    <row r="585" spans="1:16" ht="21">
      <c r="A585" s="12"/>
      <c r="B585" s="12"/>
      <c r="C585" s="12" t="s">
        <v>26</v>
      </c>
      <c r="D585" s="12" t="s">
        <v>127</v>
      </c>
      <c r="E585" s="12" t="s">
        <v>21</v>
      </c>
      <c r="F585" s="13" t="s">
        <v>11</v>
      </c>
      <c r="G585" s="13">
        <v>54.14</v>
      </c>
      <c r="H585" s="13">
        <v>23</v>
      </c>
      <c r="I585" s="14">
        <v>6720</v>
      </c>
      <c r="J585" s="14">
        <v>0</v>
      </c>
      <c r="K585" s="14">
        <f t="shared" si="178"/>
        <v>6720</v>
      </c>
      <c r="L585" s="13">
        <v>209260.79999999999</v>
      </c>
      <c r="M585" s="13">
        <f t="shared" si="181"/>
        <v>0</v>
      </c>
      <c r="N585" s="13">
        <f t="shared" si="201"/>
        <v>209260.80000000002</v>
      </c>
      <c r="O585" s="13" t="s">
        <v>11</v>
      </c>
      <c r="P585" s="23">
        <f t="shared" si="202"/>
        <v>209260.80000000002</v>
      </c>
    </row>
    <row r="586" spans="1:16" ht="21">
      <c r="A586" s="12"/>
      <c r="B586" s="12"/>
      <c r="C586" s="12" t="s">
        <v>26</v>
      </c>
      <c r="D586" s="12" t="s">
        <v>127</v>
      </c>
      <c r="E586" s="12" t="s">
        <v>21</v>
      </c>
      <c r="F586" s="13" t="s">
        <v>11</v>
      </c>
      <c r="G586" s="13">
        <v>58.29</v>
      </c>
      <c r="H586" s="13">
        <v>24.96</v>
      </c>
      <c r="I586" s="14">
        <v>4516</v>
      </c>
      <c r="J586" s="14">
        <v>1138</v>
      </c>
      <c r="K586" s="14">
        <f t="shared" si="178"/>
        <v>5654</v>
      </c>
      <c r="L586" s="13">
        <v>150518.28</v>
      </c>
      <c r="M586" s="13">
        <f t="shared" si="181"/>
        <v>37929.54</v>
      </c>
      <c r="N586" s="13">
        <f t="shared" si="201"/>
        <v>188447.81999999998</v>
      </c>
      <c r="O586" s="13" t="s">
        <v>11</v>
      </c>
      <c r="P586" s="23">
        <f t="shared" si="202"/>
        <v>188447.81999999998</v>
      </c>
    </row>
    <row r="587" spans="1:16" ht="21">
      <c r="A587" s="12"/>
      <c r="B587" s="12"/>
      <c r="C587" s="12" t="s">
        <v>26</v>
      </c>
      <c r="D587" s="12" t="s">
        <v>128</v>
      </c>
      <c r="E587" s="12" t="s">
        <v>19</v>
      </c>
      <c r="F587" s="13" t="s">
        <v>11</v>
      </c>
      <c r="G587" s="13">
        <v>73.180000000000007</v>
      </c>
      <c r="H587" s="13">
        <v>29.99</v>
      </c>
      <c r="I587" s="14">
        <v>8880</v>
      </c>
      <c r="J587" s="14">
        <v>0</v>
      </c>
      <c r="K587" s="14">
        <f t="shared" si="178"/>
        <v>8880</v>
      </c>
      <c r="L587" s="13">
        <v>383527.2</v>
      </c>
      <c r="M587" s="13">
        <f t="shared" si="181"/>
        <v>0</v>
      </c>
      <c r="N587" s="13">
        <f t="shared" si="201"/>
        <v>383527.20000000013</v>
      </c>
      <c r="O587" s="13" t="s">
        <v>11</v>
      </c>
      <c r="P587" s="23">
        <f t="shared" si="202"/>
        <v>383527.20000000013</v>
      </c>
    </row>
    <row r="588" spans="1:16" ht="21">
      <c r="A588" s="12"/>
      <c r="B588" s="12"/>
      <c r="C588" s="12" t="s">
        <v>26</v>
      </c>
      <c r="D588" s="12" t="s">
        <v>128</v>
      </c>
      <c r="E588" s="12" t="s">
        <v>19</v>
      </c>
      <c r="F588" s="13" t="s">
        <v>11</v>
      </c>
      <c r="G588" s="13">
        <v>78.63</v>
      </c>
      <c r="H588" s="13">
        <v>32.700000000000003</v>
      </c>
      <c r="I588" s="14">
        <v>6010</v>
      </c>
      <c r="J588" s="14">
        <v>1510</v>
      </c>
      <c r="K588" s="14">
        <f t="shared" ref="K588:K651" si="203">I588+J588</f>
        <v>7520</v>
      </c>
      <c r="L588" s="13">
        <v>276039.3</v>
      </c>
      <c r="M588" s="13">
        <f t="shared" si="181"/>
        <v>69354.299999999988</v>
      </c>
      <c r="N588" s="13">
        <f t="shared" si="201"/>
        <v>345393.59999999992</v>
      </c>
      <c r="O588" s="13" t="s">
        <v>11</v>
      </c>
      <c r="P588" s="23">
        <f t="shared" si="202"/>
        <v>345393.59999999992</v>
      </c>
    </row>
    <row r="589" spans="1:16" ht="21">
      <c r="A589" s="12"/>
      <c r="B589" s="12"/>
      <c r="C589" s="12" t="s">
        <v>26</v>
      </c>
      <c r="D589" s="12" t="s">
        <v>128</v>
      </c>
      <c r="E589" s="12" t="s">
        <v>21</v>
      </c>
      <c r="F589" s="13" t="s">
        <v>11</v>
      </c>
      <c r="G589" s="13">
        <v>75.59</v>
      </c>
      <c r="H589" s="13">
        <v>30.72</v>
      </c>
      <c r="I589" s="14">
        <v>9540</v>
      </c>
      <c r="J589" s="14">
        <v>0</v>
      </c>
      <c r="K589" s="14">
        <f t="shared" si="203"/>
        <v>9540</v>
      </c>
      <c r="L589" s="13">
        <v>428059.8</v>
      </c>
      <c r="M589" s="13">
        <f t="shared" si="181"/>
        <v>0</v>
      </c>
      <c r="N589" s="13">
        <f t="shared" si="201"/>
        <v>428059.80000000005</v>
      </c>
      <c r="O589" s="13" t="s">
        <v>11</v>
      </c>
      <c r="P589" s="23">
        <f t="shared" si="202"/>
        <v>428059.80000000005</v>
      </c>
    </row>
    <row r="590" spans="1:16" ht="21">
      <c r="A590" s="12"/>
      <c r="B590" s="12"/>
      <c r="C590" s="12" t="s">
        <v>26</v>
      </c>
      <c r="D590" s="12" t="s">
        <v>128</v>
      </c>
      <c r="E590" s="12" t="s">
        <v>21</v>
      </c>
      <c r="F590" s="13" t="s">
        <v>11</v>
      </c>
      <c r="G590" s="13">
        <v>81.150000000000006</v>
      </c>
      <c r="H590" s="13">
        <v>33.33</v>
      </c>
      <c r="I590" s="14">
        <v>6491</v>
      </c>
      <c r="J590" s="14">
        <v>1638</v>
      </c>
      <c r="K590" s="14">
        <f t="shared" si="203"/>
        <v>8129</v>
      </c>
      <c r="L590" s="13">
        <v>310399.62</v>
      </c>
      <c r="M590" s="13">
        <f t="shared" si="181"/>
        <v>78329.160000000018</v>
      </c>
      <c r="N590" s="13">
        <f t="shared" si="201"/>
        <v>388728.78000000009</v>
      </c>
      <c r="O590" s="13" t="s">
        <v>11</v>
      </c>
      <c r="P590" s="23">
        <f t="shared" si="202"/>
        <v>388728.78000000009</v>
      </c>
    </row>
    <row r="591" spans="1:16" ht="31.5">
      <c r="A591" s="12"/>
      <c r="B591" s="12"/>
      <c r="C591" s="12" t="s">
        <v>26</v>
      </c>
      <c r="D591" s="12" t="s">
        <v>129</v>
      </c>
      <c r="E591" s="12" t="s">
        <v>19</v>
      </c>
      <c r="F591" s="13" t="s">
        <v>11</v>
      </c>
      <c r="G591" s="13">
        <v>144.81</v>
      </c>
      <c r="H591" s="13">
        <v>22.01</v>
      </c>
      <c r="I591" s="14">
        <v>7591</v>
      </c>
      <c r="J591" s="14">
        <v>0</v>
      </c>
      <c r="K591" s="14">
        <f t="shared" si="203"/>
        <v>7591</v>
      </c>
      <c r="L591" s="13">
        <v>932174.8</v>
      </c>
      <c r="M591" s="13">
        <f t="shared" si="181"/>
        <v>0</v>
      </c>
      <c r="N591" s="13">
        <f t="shared" si="201"/>
        <v>932174.79999999993</v>
      </c>
      <c r="O591" s="13" t="s">
        <v>11</v>
      </c>
      <c r="P591" s="23">
        <f t="shared" si="202"/>
        <v>932174.79999999993</v>
      </c>
    </row>
    <row r="592" spans="1:16" ht="31.5">
      <c r="A592" s="12"/>
      <c r="B592" s="12"/>
      <c r="C592" s="12" t="s">
        <v>26</v>
      </c>
      <c r="D592" s="12" t="s">
        <v>129</v>
      </c>
      <c r="E592" s="12" t="s">
        <v>19</v>
      </c>
      <c r="F592" s="13" t="s">
        <v>11</v>
      </c>
      <c r="G592" s="13">
        <v>185.22</v>
      </c>
      <c r="H592" s="13">
        <v>23</v>
      </c>
      <c r="I592" s="14">
        <v>5809</v>
      </c>
      <c r="J592" s="14">
        <v>1490</v>
      </c>
      <c r="K592" s="14">
        <f t="shared" si="203"/>
        <v>7299</v>
      </c>
      <c r="L592" s="13">
        <v>942335.98</v>
      </c>
      <c r="M592" s="13">
        <f>J592*(G592-H592)</f>
        <v>241707.8</v>
      </c>
      <c r="N592" s="13">
        <f t="shared" si="201"/>
        <v>1184043.78</v>
      </c>
      <c r="O592" s="13" t="s">
        <v>11</v>
      </c>
      <c r="P592" s="23">
        <f t="shared" si="202"/>
        <v>1184043.78</v>
      </c>
    </row>
    <row r="593" spans="1:16" ht="31.5">
      <c r="A593" s="12"/>
      <c r="B593" s="12"/>
      <c r="C593" s="12" t="s">
        <v>26</v>
      </c>
      <c r="D593" s="12" t="s">
        <v>129</v>
      </c>
      <c r="E593" s="12" t="s">
        <v>21</v>
      </c>
      <c r="F593" s="13" t="s">
        <v>11</v>
      </c>
      <c r="G593" s="13">
        <v>173.01</v>
      </c>
      <c r="H593" s="13">
        <v>23</v>
      </c>
      <c r="I593" s="14">
        <v>7781</v>
      </c>
      <c r="J593" s="14">
        <v>0</v>
      </c>
      <c r="K593" s="14">
        <f t="shared" si="203"/>
        <v>7781</v>
      </c>
      <c r="L593" s="13">
        <v>1167227.81</v>
      </c>
      <c r="M593" s="13">
        <f>J593*(G593-H593)</f>
        <v>0</v>
      </c>
      <c r="N593" s="13">
        <f t="shared" si="201"/>
        <v>1167227.8099999998</v>
      </c>
      <c r="O593" s="13" t="s">
        <v>11</v>
      </c>
      <c r="P593" s="23">
        <f t="shared" si="202"/>
        <v>1167227.8099999998</v>
      </c>
    </row>
    <row r="594" spans="1:16" ht="31.5">
      <c r="A594" s="12"/>
      <c r="B594" s="12"/>
      <c r="C594" s="12" t="s">
        <v>26</v>
      </c>
      <c r="D594" s="12" t="s">
        <v>129</v>
      </c>
      <c r="E594" s="12" t="s">
        <v>21</v>
      </c>
      <c r="F594" s="13" t="s">
        <v>11</v>
      </c>
      <c r="G594" s="13">
        <v>191.67</v>
      </c>
      <c r="H594" s="13">
        <v>24.96</v>
      </c>
      <c r="I594" s="14">
        <v>5948</v>
      </c>
      <c r="J594" s="14">
        <v>1541</v>
      </c>
      <c r="K594" s="14">
        <f t="shared" si="203"/>
        <v>7489</v>
      </c>
      <c r="L594" s="13">
        <v>991591.08</v>
      </c>
      <c r="M594" s="13">
        <f>J594*(G594-H594)</f>
        <v>256900.10999999996</v>
      </c>
      <c r="N594" s="13">
        <f t="shared" si="201"/>
        <v>1248491.19</v>
      </c>
      <c r="O594" s="13" t="s">
        <v>11</v>
      </c>
      <c r="P594" s="23">
        <f t="shared" si="202"/>
        <v>1248491.19</v>
      </c>
    </row>
    <row r="595" spans="1:16" ht="31.5">
      <c r="A595" s="8">
        <v>2923006943</v>
      </c>
      <c r="B595" s="28" t="s">
        <v>214</v>
      </c>
      <c r="C595" s="29"/>
      <c r="D595" s="30"/>
      <c r="E595" s="9" t="s">
        <v>20</v>
      </c>
      <c r="F595" s="10">
        <v>0</v>
      </c>
      <c r="G595" s="10" t="s">
        <v>11</v>
      </c>
      <c r="H595" s="10" t="s">
        <v>11</v>
      </c>
      <c r="I595" s="11">
        <v>0</v>
      </c>
      <c r="J595" s="11">
        <v>0</v>
      </c>
      <c r="K595" s="11">
        <f t="shared" si="203"/>
        <v>0</v>
      </c>
      <c r="L595" s="10">
        <v>0</v>
      </c>
      <c r="M595" s="10">
        <v>0</v>
      </c>
      <c r="N595" s="10">
        <v>0</v>
      </c>
      <c r="O595" s="10">
        <v>0</v>
      </c>
      <c r="P595" s="6">
        <f t="shared" ref="P595:P598" si="204">N595+F595</f>
        <v>0</v>
      </c>
    </row>
    <row r="596" spans="1:16">
      <c r="A596" s="8">
        <v>2923006943</v>
      </c>
      <c r="B596" s="28" t="s">
        <v>214</v>
      </c>
      <c r="C596" s="29"/>
      <c r="D596" s="30"/>
      <c r="E596" s="9" t="s">
        <v>21</v>
      </c>
      <c r="F596" s="10">
        <v>12305.94</v>
      </c>
      <c r="G596" s="10" t="s">
        <v>11</v>
      </c>
      <c r="H596" s="10" t="s">
        <v>11</v>
      </c>
      <c r="I596" s="11">
        <v>9983.4150000000009</v>
      </c>
      <c r="J596" s="11">
        <f>J599+J600</f>
        <v>955.38099999999997</v>
      </c>
      <c r="K596" s="11">
        <f t="shared" si="203"/>
        <v>10938.796</v>
      </c>
      <c r="L596" s="10">
        <v>95281.58</v>
      </c>
      <c r="M596" s="10">
        <f>M599+M600</f>
        <v>5311.9183600000024</v>
      </c>
      <c r="N596" s="10">
        <f>N599+N600</f>
        <v>88287.577760000029</v>
      </c>
      <c r="O596" s="10">
        <v>89829.92</v>
      </c>
      <c r="P596" s="6">
        <f t="shared" si="204"/>
        <v>100593.51776000003</v>
      </c>
    </row>
    <row r="597" spans="1:16">
      <c r="A597" s="8">
        <v>2923006943</v>
      </c>
      <c r="B597" s="28" t="s">
        <v>214</v>
      </c>
      <c r="C597" s="29"/>
      <c r="D597" s="30"/>
      <c r="E597" s="9" t="s">
        <v>19</v>
      </c>
      <c r="F597" s="10">
        <v>0</v>
      </c>
      <c r="G597" s="10" t="s">
        <v>11</v>
      </c>
      <c r="H597" s="10" t="s">
        <v>11</v>
      </c>
      <c r="I597" s="11">
        <v>0</v>
      </c>
      <c r="J597" s="11">
        <v>0</v>
      </c>
      <c r="K597" s="11">
        <f t="shared" si="203"/>
        <v>0</v>
      </c>
      <c r="L597" s="10">
        <v>0</v>
      </c>
      <c r="M597" s="10">
        <v>0</v>
      </c>
      <c r="N597" s="10">
        <v>0</v>
      </c>
      <c r="O597" s="10">
        <v>0</v>
      </c>
      <c r="P597" s="6">
        <f t="shared" si="204"/>
        <v>0</v>
      </c>
    </row>
    <row r="598" spans="1:16">
      <c r="A598" s="8">
        <v>2923006943</v>
      </c>
      <c r="B598" s="28" t="s">
        <v>214</v>
      </c>
      <c r="C598" s="29"/>
      <c r="D598" s="30"/>
      <c r="E598" s="9" t="s">
        <v>2</v>
      </c>
      <c r="F598" s="10">
        <v>12305.94</v>
      </c>
      <c r="G598" s="10" t="s">
        <v>11</v>
      </c>
      <c r="H598" s="10" t="s">
        <v>11</v>
      </c>
      <c r="I598" s="11">
        <v>9983.4150000000009</v>
      </c>
      <c r="J598" s="11">
        <f>J595+J596+J597</f>
        <v>955.38099999999997</v>
      </c>
      <c r="K598" s="11">
        <f t="shared" si="203"/>
        <v>10938.796</v>
      </c>
      <c r="L598" s="10">
        <v>95281.58</v>
      </c>
      <c r="M598" s="10">
        <f>M595+M596+M597</f>
        <v>5311.9183600000024</v>
      </c>
      <c r="N598" s="10">
        <f>N595+N596+N597</f>
        <v>88287.577760000029</v>
      </c>
      <c r="O598" s="10">
        <v>89829.92</v>
      </c>
      <c r="P598" s="6">
        <f t="shared" si="204"/>
        <v>100593.51776000003</v>
      </c>
    </row>
    <row r="599" spans="1:16">
      <c r="A599" s="12"/>
      <c r="B599" s="12"/>
      <c r="C599" s="12" t="s">
        <v>75</v>
      </c>
      <c r="D599" s="12" t="s">
        <v>37</v>
      </c>
      <c r="E599" s="12" t="s">
        <v>21</v>
      </c>
      <c r="F599" s="13" t="s">
        <v>11</v>
      </c>
      <c r="G599" s="13">
        <v>114.2</v>
      </c>
      <c r="H599" s="13">
        <v>104</v>
      </c>
      <c r="I599" s="14">
        <v>5919.8</v>
      </c>
      <c r="J599" s="14">
        <v>0</v>
      </c>
      <c r="K599" s="14">
        <f t="shared" si="203"/>
        <v>5919.8</v>
      </c>
      <c r="L599" s="13">
        <v>60381.95</v>
      </c>
      <c r="M599" s="13">
        <f>J599*(G599-H599)</f>
        <v>0</v>
      </c>
      <c r="N599" s="13">
        <f t="shared" ref="N599:N600" si="205">K599*(G599-H599)</f>
        <v>60381.960000000021</v>
      </c>
      <c r="O599" s="13" t="s">
        <v>11</v>
      </c>
      <c r="P599" s="23">
        <f t="shared" ref="P599:P600" si="206">N599</f>
        <v>60381.960000000021</v>
      </c>
    </row>
    <row r="600" spans="1:16">
      <c r="A600" s="12"/>
      <c r="B600" s="12"/>
      <c r="C600" s="12" t="s">
        <v>75</v>
      </c>
      <c r="D600" s="12" t="s">
        <v>37</v>
      </c>
      <c r="E600" s="12" t="s">
        <v>21</v>
      </c>
      <c r="F600" s="13" t="s">
        <v>11</v>
      </c>
      <c r="G600" s="13">
        <v>116.94</v>
      </c>
      <c r="H600" s="13">
        <v>111.38</v>
      </c>
      <c r="I600" s="14">
        <v>4063.6149999999998</v>
      </c>
      <c r="J600" s="14">
        <v>955.38099999999997</v>
      </c>
      <c r="K600" s="14">
        <f t="shared" si="203"/>
        <v>5018.9960000000001</v>
      </c>
      <c r="L600" s="13">
        <v>22593.69</v>
      </c>
      <c r="M600" s="13">
        <f>J600*(G600-H600)</f>
        <v>5311.9183600000024</v>
      </c>
      <c r="N600" s="13">
        <f t="shared" si="205"/>
        <v>27905.617760000012</v>
      </c>
      <c r="O600" s="13" t="s">
        <v>11</v>
      </c>
      <c r="P600" s="23">
        <f t="shared" si="206"/>
        <v>27905.617760000012</v>
      </c>
    </row>
    <row r="601" spans="1:16" ht="31.5">
      <c r="A601" s="8">
        <v>2919005619</v>
      </c>
      <c r="B601" s="28" t="s">
        <v>215</v>
      </c>
      <c r="C601" s="29"/>
      <c r="D601" s="30"/>
      <c r="E601" s="9" t="s">
        <v>20</v>
      </c>
      <c r="F601" s="10">
        <v>0</v>
      </c>
      <c r="G601" s="10" t="s">
        <v>11</v>
      </c>
      <c r="H601" s="10" t="s">
        <v>11</v>
      </c>
      <c r="I601" s="11">
        <v>0</v>
      </c>
      <c r="J601" s="11">
        <v>0</v>
      </c>
      <c r="K601" s="11">
        <f t="shared" si="203"/>
        <v>0</v>
      </c>
      <c r="L601" s="10">
        <v>0</v>
      </c>
      <c r="M601" s="10">
        <v>0</v>
      </c>
      <c r="N601" s="10">
        <v>0</v>
      </c>
      <c r="O601" s="10">
        <v>0</v>
      </c>
      <c r="P601" s="6">
        <f t="shared" ref="P601:P604" si="207">N601+F601</f>
        <v>0</v>
      </c>
    </row>
    <row r="602" spans="1:16">
      <c r="A602" s="8">
        <v>2919005619</v>
      </c>
      <c r="B602" s="28" t="s">
        <v>215</v>
      </c>
      <c r="C602" s="29"/>
      <c r="D602" s="30"/>
      <c r="E602" s="9" t="s">
        <v>21</v>
      </c>
      <c r="F602" s="10">
        <v>116236.63</v>
      </c>
      <c r="G602" s="10" t="s">
        <v>11</v>
      </c>
      <c r="H602" s="10" t="s">
        <v>11</v>
      </c>
      <c r="I602" s="11">
        <v>13233.73</v>
      </c>
      <c r="J602" s="11">
        <f>J605+J606+J607+J608+J611+J612</f>
        <v>0</v>
      </c>
      <c r="K602" s="11">
        <f t="shared" si="203"/>
        <v>13233.73</v>
      </c>
      <c r="L602" s="10">
        <v>822721.92</v>
      </c>
      <c r="M602" s="10">
        <f>M605+M606+M607+M608+M611+M612</f>
        <v>0</v>
      </c>
      <c r="N602" s="10">
        <f>N605+N606+N607+N608+N611+N612</f>
        <v>706485.26420000009</v>
      </c>
      <c r="O602" s="10">
        <v>822721.92</v>
      </c>
      <c r="P602" s="6">
        <f t="shared" si="207"/>
        <v>822721.8942000001</v>
      </c>
    </row>
    <row r="603" spans="1:16">
      <c r="A603" s="8">
        <v>2919005619</v>
      </c>
      <c r="B603" s="28" t="s">
        <v>215</v>
      </c>
      <c r="C603" s="29"/>
      <c r="D603" s="30"/>
      <c r="E603" s="9" t="s">
        <v>19</v>
      </c>
      <c r="F603" s="10">
        <v>110501.51</v>
      </c>
      <c r="G603" s="10" t="s">
        <v>11</v>
      </c>
      <c r="H603" s="10" t="s">
        <v>11</v>
      </c>
      <c r="I603" s="11">
        <v>9008.36</v>
      </c>
      <c r="J603" s="11">
        <f>J609+J610</f>
        <v>0</v>
      </c>
      <c r="K603" s="11">
        <f t="shared" si="203"/>
        <v>9008.36</v>
      </c>
      <c r="L603" s="10">
        <v>722768.28</v>
      </c>
      <c r="M603" s="10">
        <f>M609+M610</f>
        <v>0</v>
      </c>
      <c r="N603" s="10">
        <f>N609+N610</f>
        <v>612266.77200000011</v>
      </c>
      <c r="O603" s="10">
        <v>722768.28</v>
      </c>
      <c r="P603" s="6">
        <f t="shared" si="207"/>
        <v>722768.28200000012</v>
      </c>
    </row>
    <row r="604" spans="1:16">
      <c r="A604" s="8">
        <v>2919005619</v>
      </c>
      <c r="B604" s="28" t="s">
        <v>215</v>
      </c>
      <c r="C604" s="29"/>
      <c r="D604" s="30"/>
      <c r="E604" s="9" t="s">
        <v>2</v>
      </c>
      <c r="F604" s="10">
        <v>226738.14</v>
      </c>
      <c r="G604" s="10" t="s">
        <v>11</v>
      </c>
      <c r="H604" s="10" t="s">
        <v>11</v>
      </c>
      <c r="I604" s="11">
        <v>22242.09</v>
      </c>
      <c r="J604" s="11">
        <f>J601+J602+J603</f>
        <v>0</v>
      </c>
      <c r="K604" s="11">
        <f t="shared" si="203"/>
        <v>22242.09</v>
      </c>
      <c r="L604" s="10">
        <v>1545490.2</v>
      </c>
      <c r="M604" s="10">
        <f>M601+M602+M603</f>
        <v>0</v>
      </c>
      <c r="N604" s="10">
        <f>N601+N602+N603</f>
        <v>1318752.0362000002</v>
      </c>
      <c r="O604" s="10">
        <v>1545490.2</v>
      </c>
      <c r="P604" s="6">
        <f t="shared" si="207"/>
        <v>1545490.1762000001</v>
      </c>
    </row>
    <row r="605" spans="1:16">
      <c r="A605" s="12"/>
      <c r="B605" s="12"/>
      <c r="C605" s="12" t="s">
        <v>73</v>
      </c>
      <c r="D605" s="12" t="s">
        <v>130</v>
      </c>
      <c r="E605" s="12" t="s">
        <v>21</v>
      </c>
      <c r="F605" s="13" t="s">
        <v>11</v>
      </c>
      <c r="G605" s="13">
        <v>172.04</v>
      </c>
      <c r="H605" s="13">
        <v>66.81</v>
      </c>
      <c r="I605" s="14">
        <v>967</v>
      </c>
      <c r="J605" s="14">
        <v>0</v>
      </c>
      <c r="K605" s="14">
        <f t="shared" si="203"/>
        <v>967</v>
      </c>
      <c r="L605" s="13">
        <v>101757.42</v>
      </c>
      <c r="M605" s="13">
        <f t="shared" ref="M605:M612" si="208">J605*(G605-H605)</f>
        <v>0</v>
      </c>
      <c r="N605" s="13">
        <f t="shared" ref="N605:N612" si="209">K605*(G605-H605)</f>
        <v>101757.40999999999</v>
      </c>
      <c r="O605" s="13" t="s">
        <v>11</v>
      </c>
      <c r="P605" s="23">
        <f t="shared" ref="P605:P612" si="210">N605</f>
        <v>101757.40999999999</v>
      </c>
    </row>
    <row r="606" spans="1:16">
      <c r="A606" s="12"/>
      <c r="B606" s="12"/>
      <c r="C606" s="12" t="s">
        <v>73</v>
      </c>
      <c r="D606" s="12" t="s">
        <v>130</v>
      </c>
      <c r="E606" s="12" t="s">
        <v>21</v>
      </c>
      <c r="F606" s="13" t="s">
        <v>11</v>
      </c>
      <c r="G606" s="13">
        <v>185.25</v>
      </c>
      <c r="H606" s="13">
        <v>71.55</v>
      </c>
      <c r="I606" s="14">
        <v>471.6</v>
      </c>
      <c r="J606" s="14">
        <v>0</v>
      </c>
      <c r="K606" s="14">
        <f t="shared" si="203"/>
        <v>471.6</v>
      </c>
      <c r="L606" s="13">
        <v>53620.92</v>
      </c>
      <c r="M606" s="13">
        <f t="shared" si="208"/>
        <v>0</v>
      </c>
      <c r="N606" s="13">
        <f t="shared" si="209"/>
        <v>53620.920000000006</v>
      </c>
      <c r="O606" s="13" t="s">
        <v>11</v>
      </c>
      <c r="P606" s="23">
        <f t="shared" si="210"/>
        <v>53620.920000000006</v>
      </c>
    </row>
    <row r="607" spans="1:16">
      <c r="A607" s="12"/>
      <c r="B607" s="12"/>
      <c r="C607" s="12" t="s">
        <v>73</v>
      </c>
      <c r="D607" s="12" t="s">
        <v>131</v>
      </c>
      <c r="E607" s="12" t="s">
        <v>21</v>
      </c>
      <c r="F607" s="13" t="s">
        <v>11</v>
      </c>
      <c r="G607" s="13">
        <v>172.04</v>
      </c>
      <c r="H607" s="13">
        <v>66.81</v>
      </c>
      <c r="I607" s="14">
        <v>476.7</v>
      </c>
      <c r="J607" s="14">
        <v>0</v>
      </c>
      <c r="K607" s="14">
        <f t="shared" si="203"/>
        <v>476.7</v>
      </c>
      <c r="L607" s="13">
        <v>50163.15</v>
      </c>
      <c r="M607" s="13">
        <f t="shared" si="208"/>
        <v>0</v>
      </c>
      <c r="N607" s="13">
        <f t="shared" si="209"/>
        <v>50163.140999999996</v>
      </c>
      <c r="O607" s="13" t="s">
        <v>11</v>
      </c>
      <c r="P607" s="23">
        <f t="shared" si="210"/>
        <v>50163.140999999996</v>
      </c>
    </row>
    <row r="608" spans="1:16">
      <c r="A608" s="12"/>
      <c r="B608" s="12"/>
      <c r="C608" s="12" t="s">
        <v>73</v>
      </c>
      <c r="D608" s="12" t="s">
        <v>131</v>
      </c>
      <c r="E608" s="12" t="s">
        <v>21</v>
      </c>
      <c r="F608" s="13" t="s">
        <v>11</v>
      </c>
      <c r="G608" s="13">
        <v>185.25</v>
      </c>
      <c r="H608" s="13">
        <v>71.55</v>
      </c>
      <c r="I608" s="14">
        <v>231.6</v>
      </c>
      <c r="J608" s="14">
        <v>0</v>
      </c>
      <c r="K608" s="14">
        <f t="shared" si="203"/>
        <v>231.6</v>
      </c>
      <c r="L608" s="13">
        <v>26332.92</v>
      </c>
      <c r="M608" s="13">
        <f t="shared" si="208"/>
        <v>0</v>
      </c>
      <c r="N608" s="13">
        <f t="shared" si="209"/>
        <v>26332.92</v>
      </c>
      <c r="O608" s="13" t="s">
        <v>11</v>
      </c>
      <c r="P608" s="23">
        <f t="shared" si="210"/>
        <v>26332.92</v>
      </c>
    </row>
    <row r="609" spans="1:16" ht="21">
      <c r="A609" s="12"/>
      <c r="B609" s="12"/>
      <c r="C609" s="12" t="s">
        <v>26</v>
      </c>
      <c r="D609" s="12" t="s">
        <v>132</v>
      </c>
      <c r="E609" s="12" t="s">
        <v>19</v>
      </c>
      <c r="F609" s="13" t="s">
        <v>11</v>
      </c>
      <c r="G609" s="13">
        <v>92.01</v>
      </c>
      <c r="H609" s="13">
        <v>24.24</v>
      </c>
      <c r="I609" s="14">
        <v>5902.72</v>
      </c>
      <c r="J609" s="14">
        <v>0</v>
      </c>
      <c r="K609" s="14">
        <f t="shared" si="203"/>
        <v>5902.72</v>
      </c>
      <c r="L609" s="13">
        <v>400027.34</v>
      </c>
      <c r="M609" s="13">
        <f t="shared" si="208"/>
        <v>0</v>
      </c>
      <c r="N609" s="13">
        <f t="shared" si="209"/>
        <v>400027.33440000005</v>
      </c>
      <c r="O609" s="13" t="s">
        <v>11</v>
      </c>
      <c r="P609" s="23">
        <f t="shared" si="210"/>
        <v>400027.33440000005</v>
      </c>
    </row>
    <row r="610" spans="1:16" ht="21">
      <c r="A610" s="12"/>
      <c r="B610" s="12"/>
      <c r="C610" s="12" t="s">
        <v>26</v>
      </c>
      <c r="D610" s="12" t="s">
        <v>132</v>
      </c>
      <c r="E610" s="12" t="s">
        <v>19</v>
      </c>
      <c r="F610" s="13" t="s">
        <v>11</v>
      </c>
      <c r="G610" s="13">
        <v>94.3</v>
      </c>
      <c r="H610" s="13">
        <v>25.96</v>
      </c>
      <c r="I610" s="14">
        <v>3105.64</v>
      </c>
      <c r="J610" s="14">
        <v>0</v>
      </c>
      <c r="K610" s="14">
        <f t="shared" si="203"/>
        <v>3105.64</v>
      </c>
      <c r="L610" s="13">
        <v>212239.43</v>
      </c>
      <c r="M610" s="13">
        <f t="shared" si="208"/>
        <v>0</v>
      </c>
      <c r="N610" s="13">
        <f t="shared" si="209"/>
        <v>212239.4376</v>
      </c>
      <c r="O610" s="13" t="s">
        <v>11</v>
      </c>
      <c r="P610" s="23">
        <f t="shared" si="210"/>
        <v>212239.4376</v>
      </c>
    </row>
    <row r="611" spans="1:16" ht="21">
      <c r="A611" s="12"/>
      <c r="B611" s="12"/>
      <c r="C611" s="12" t="s">
        <v>26</v>
      </c>
      <c r="D611" s="12" t="s">
        <v>132</v>
      </c>
      <c r="E611" s="12" t="s">
        <v>21</v>
      </c>
      <c r="F611" s="13" t="s">
        <v>11</v>
      </c>
      <c r="G611" s="13">
        <v>68.34</v>
      </c>
      <c r="H611" s="13">
        <v>25.46</v>
      </c>
      <c r="I611" s="14">
        <v>7313.51</v>
      </c>
      <c r="J611" s="14">
        <v>0</v>
      </c>
      <c r="K611" s="14">
        <f t="shared" si="203"/>
        <v>7313.51</v>
      </c>
      <c r="L611" s="13">
        <v>313603.32</v>
      </c>
      <c r="M611" s="13">
        <f t="shared" si="208"/>
        <v>0</v>
      </c>
      <c r="N611" s="13">
        <f t="shared" si="209"/>
        <v>313603.30880000006</v>
      </c>
      <c r="O611" s="13" t="s">
        <v>11</v>
      </c>
      <c r="P611" s="23">
        <f t="shared" si="210"/>
        <v>313603.30880000006</v>
      </c>
    </row>
    <row r="612" spans="1:16" ht="21">
      <c r="A612" s="12"/>
      <c r="B612" s="12"/>
      <c r="C612" s="12" t="s">
        <v>26</v>
      </c>
      <c r="D612" s="12" t="s">
        <v>132</v>
      </c>
      <c r="E612" s="12" t="s">
        <v>21</v>
      </c>
      <c r="F612" s="13" t="s">
        <v>11</v>
      </c>
      <c r="G612" s="13">
        <v>69.94</v>
      </c>
      <c r="H612" s="13">
        <v>27.27</v>
      </c>
      <c r="I612" s="14">
        <v>3773.32</v>
      </c>
      <c r="J612" s="14">
        <v>0</v>
      </c>
      <c r="K612" s="14">
        <f t="shared" si="203"/>
        <v>3773.32</v>
      </c>
      <c r="L612" s="13">
        <v>161007.56</v>
      </c>
      <c r="M612" s="13">
        <f t="shared" si="208"/>
        <v>0</v>
      </c>
      <c r="N612" s="13">
        <f t="shared" si="209"/>
        <v>161007.5644</v>
      </c>
      <c r="O612" s="13" t="s">
        <v>11</v>
      </c>
      <c r="P612" s="23">
        <f t="shared" si="210"/>
        <v>161007.5644</v>
      </c>
    </row>
    <row r="613" spans="1:16" ht="31.5">
      <c r="A613" s="8">
        <v>2920013847</v>
      </c>
      <c r="B613" s="28" t="s">
        <v>216</v>
      </c>
      <c r="C613" s="29"/>
      <c r="D613" s="30"/>
      <c r="E613" s="9" t="s">
        <v>20</v>
      </c>
      <c r="F613" s="10">
        <v>0</v>
      </c>
      <c r="G613" s="10" t="s">
        <v>11</v>
      </c>
      <c r="H613" s="10" t="s">
        <v>11</v>
      </c>
      <c r="I613" s="11">
        <v>0</v>
      </c>
      <c r="J613" s="11">
        <v>0</v>
      </c>
      <c r="K613" s="11">
        <f t="shared" si="203"/>
        <v>0</v>
      </c>
      <c r="L613" s="10">
        <v>0</v>
      </c>
      <c r="M613" s="10">
        <v>0</v>
      </c>
      <c r="N613" s="10">
        <v>0</v>
      </c>
      <c r="O613" s="10">
        <v>0</v>
      </c>
      <c r="P613" s="6">
        <f t="shared" ref="P613:P616" si="211">N613+F613</f>
        <v>0</v>
      </c>
    </row>
    <row r="614" spans="1:16">
      <c r="A614" s="8">
        <v>2920013847</v>
      </c>
      <c r="B614" s="28" t="s">
        <v>216</v>
      </c>
      <c r="C614" s="29"/>
      <c r="D614" s="30"/>
      <c r="E614" s="9" t="s">
        <v>21</v>
      </c>
      <c r="F614" s="10">
        <v>80694.880000000005</v>
      </c>
      <c r="G614" s="10" t="s">
        <v>11</v>
      </c>
      <c r="H614" s="10" t="s">
        <v>11</v>
      </c>
      <c r="I614" s="11">
        <v>16099.315000000001</v>
      </c>
      <c r="J614" s="11">
        <f>J617+J618</f>
        <v>1321.84</v>
      </c>
      <c r="K614" s="11">
        <f t="shared" si="203"/>
        <v>17421.154999999999</v>
      </c>
      <c r="L614" s="10">
        <v>770390.69</v>
      </c>
      <c r="M614" s="10">
        <f>M617+M618</f>
        <v>56085.671200000004</v>
      </c>
      <c r="N614" s="10">
        <f>N617+N618</f>
        <v>745781.48525000014</v>
      </c>
      <c r="O614" s="10">
        <v>701819.14</v>
      </c>
      <c r="P614" s="6">
        <f t="shared" si="211"/>
        <v>826476.36525000015</v>
      </c>
    </row>
    <row r="615" spans="1:16">
      <c r="A615" s="8">
        <v>2920013847</v>
      </c>
      <c r="B615" s="28" t="s">
        <v>216</v>
      </c>
      <c r="C615" s="29"/>
      <c r="D615" s="30"/>
      <c r="E615" s="9" t="s">
        <v>19</v>
      </c>
      <c r="F615" s="10">
        <v>0</v>
      </c>
      <c r="G615" s="10" t="s">
        <v>11</v>
      </c>
      <c r="H615" s="10" t="s">
        <v>11</v>
      </c>
      <c r="I615" s="11">
        <v>0</v>
      </c>
      <c r="J615" s="11">
        <v>0</v>
      </c>
      <c r="K615" s="11">
        <f t="shared" si="203"/>
        <v>0</v>
      </c>
      <c r="L615" s="10">
        <v>0</v>
      </c>
      <c r="M615" s="10">
        <v>0</v>
      </c>
      <c r="N615" s="10">
        <v>0</v>
      </c>
      <c r="O615" s="10">
        <v>0</v>
      </c>
      <c r="P615" s="6">
        <f t="shared" si="211"/>
        <v>0</v>
      </c>
    </row>
    <row r="616" spans="1:16">
      <c r="A616" s="8">
        <v>2920013847</v>
      </c>
      <c r="B616" s="28" t="s">
        <v>216</v>
      </c>
      <c r="C616" s="29"/>
      <c r="D616" s="30"/>
      <c r="E616" s="9" t="s">
        <v>2</v>
      </c>
      <c r="F616" s="10">
        <v>80694.880000000005</v>
      </c>
      <c r="G616" s="10" t="s">
        <v>11</v>
      </c>
      <c r="H616" s="10" t="s">
        <v>11</v>
      </c>
      <c r="I616" s="11">
        <v>16099.315000000001</v>
      </c>
      <c r="J616" s="11">
        <f>J613+J614+J615</f>
        <v>1321.84</v>
      </c>
      <c r="K616" s="11">
        <f t="shared" si="203"/>
        <v>17421.154999999999</v>
      </c>
      <c r="L616" s="10">
        <v>770390.69</v>
      </c>
      <c r="M616" s="10">
        <f>M613+M614+M615</f>
        <v>56085.671200000004</v>
      </c>
      <c r="N616" s="10">
        <f>N613+N614+N615</f>
        <v>745781.48525000014</v>
      </c>
      <c r="O616" s="10">
        <v>701819.14</v>
      </c>
      <c r="P616" s="6">
        <f t="shared" si="211"/>
        <v>826476.36525000015</v>
      </c>
    </row>
    <row r="617" spans="1:16">
      <c r="A617" s="12"/>
      <c r="B617" s="12"/>
      <c r="C617" s="12" t="s">
        <v>71</v>
      </c>
      <c r="D617" s="12" t="s">
        <v>133</v>
      </c>
      <c r="E617" s="12" t="s">
        <v>21</v>
      </c>
      <c r="F617" s="13" t="s">
        <v>11</v>
      </c>
      <c r="G617" s="13">
        <v>67.62</v>
      </c>
      <c r="H617" s="13">
        <v>24.5</v>
      </c>
      <c r="I617" s="14">
        <v>9567.94</v>
      </c>
      <c r="J617" s="14">
        <v>0</v>
      </c>
      <c r="K617" s="14">
        <f t="shared" si="203"/>
        <v>9567.94</v>
      </c>
      <c r="L617" s="13">
        <v>412569.57</v>
      </c>
      <c r="M617" s="13">
        <f>J617*(G617-H617)</f>
        <v>0</v>
      </c>
      <c r="N617" s="13">
        <f t="shared" ref="N617:N618" si="212">K617*(G617-H617)</f>
        <v>412569.57280000008</v>
      </c>
      <c r="O617" s="13" t="s">
        <v>11</v>
      </c>
      <c r="P617" s="23">
        <f t="shared" ref="P617:P618" si="213">N617</f>
        <v>412569.57280000008</v>
      </c>
    </row>
    <row r="618" spans="1:16">
      <c r="A618" s="12"/>
      <c r="B618" s="12"/>
      <c r="C618" s="12" t="s">
        <v>71</v>
      </c>
      <c r="D618" s="12" t="s">
        <v>133</v>
      </c>
      <c r="E618" s="12" t="s">
        <v>21</v>
      </c>
      <c r="F618" s="13" t="s">
        <v>11</v>
      </c>
      <c r="G618" s="13">
        <v>68.67</v>
      </c>
      <c r="H618" s="13">
        <v>26.24</v>
      </c>
      <c r="I618" s="14">
        <v>6531.375</v>
      </c>
      <c r="J618" s="14">
        <v>1321.84</v>
      </c>
      <c r="K618" s="14">
        <f t="shared" si="203"/>
        <v>7853.2150000000001</v>
      </c>
      <c r="L618" s="13">
        <v>277126.24</v>
      </c>
      <c r="M618" s="13">
        <f>J618*(G618-H618)</f>
        <v>56085.671200000004</v>
      </c>
      <c r="N618" s="13">
        <f t="shared" si="212"/>
        <v>333211.91245000006</v>
      </c>
      <c r="O618" s="13" t="s">
        <v>11</v>
      </c>
      <c r="P618" s="23">
        <f t="shared" si="213"/>
        <v>333211.91245000006</v>
      </c>
    </row>
    <row r="619" spans="1:16" ht="31.5">
      <c r="A619" s="8">
        <v>2907015570</v>
      </c>
      <c r="B619" s="28" t="s">
        <v>217</v>
      </c>
      <c r="C619" s="29"/>
      <c r="D619" s="30"/>
      <c r="E619" s="9" t="s">
        <v>20</v>
      </c>
      <c r="F619" s="10">
        <v>6651.7</v>
      </c>
      <c r="G619" s="10" t="s">
        <v>11</v>
      </c>
      <c r="H619" s="10" t="s">
        <v>11</v>
      </c>
      <c r="I619" s="11">
        <v>4323.22</v>
      </c>
      <c r="J619" s="11">
        <f>J623+J624</f>
        <v>423.53</v>
      </c>
      <c r="K619" s="11">
        <f t="shared" si="203"/>
        <v>4746.75</v>
      </c>
      <c r="L619" s="10">
        <v>77612.509999999995</v>
      </c>
      <c r="M619" s="10">
        <f>M623+M624</f>
        <v>7000.9508999999989</v>
      </c>
      <c r="N619" s="10">
        <f>N623+N624</f>
        <v>77961.74430000002</v>
      </c>
      <c r="O619" s="10">
        <v>70253.02</v>
      </c>
      <c r="P619" s="6">
        <f t="shared" ref="P619:P622" si="214">N619+F619</f>
        <v>84613.444300000017</v>
      </c>
    </row>
    <row r="620" spans="1:16">
      <c r="A620" s="8">
        <v>2907015570</v>
      </c>
      <c r="B620" s="28" t="s">
        <v>217</v>
      </c>
      <c r="C620" s="29"/>
      <c r="D620" s="30"/>
      <c r="E620" s="9" t="s">
        <v>21</v>
      </c>
      <c r="F620" s="10">
        <v>0</v>
      </c>
      <c r="G620" s="10" t="s">
        <v>11</v>
      </c>
      <c r="H620" s="10" t="s">
        <v>11</v>
      </c>
      <c r="I620" s="11">
        <v>0</v>
      </c>
      <c r="J620" s="11">
        <v>0</v>
      </c>
      <c r="K620" s="11">
        <f t="shared" si="203"/>
        <v>0</v>
      </c>
      <c r="L620" s="10">
        <v>0</v>
      </c>
      <c r="M620" s="10">
        <v>0</v>
      </c>
      <c r="N620" s="10">
        <v>0</v>
      </c>
      <c r="O620" s="10">
        <v>0</v>
      </c>
      <c r="P620" s="6">
        <f t="shared" si="214"/>
        <v>0</v>
      </c>
    </row>
    <row r="621" spans="1:16">
      <c r="A621" s="8">
        <v>2907015570</v>
      </c>
      <c r="B621" s="28" t="s">
        <v>217</v>
      </c>
      <c r="C621" s="29"/>
      <c r="D621" s="30"/>
      <c r="E621" s="9" t="s">
        <v>19</v>
      </c>
      <c r="F621" s="10">
        <v>0</v>
      </c>
      <c r="G621" s="10" t="s">
        <v>11</v>
      </c>
      <c r="H621" s="10" t="s">
        <v>11</v>
      </c>
      <c r="I621" s="11">
        <v>0</v>
      </c>
      <c r="J621" s="11">
        <v>0</v>
      </c>
      <c r="K621" s="11">
        <f t="shared" si="203"/>
        <v>0</v>
      </c>
      <c r="L621" s="10">
        <v>0</v>
      </c>
      <c r="M621" s="10">
        <v>0</v>
      </c>
      <c r="N621" s="10">
        <v>0</v>
      </c>
      <c r="O621" s="10">
        <v>0</v>
      </c>
      <c r="P621" s="6">
        <f t="shared" si="214"/>
        <v>0</v>
      </c>
    </row>
    <row r="622" spans="1:16">
      <c r="A622" s="8">
        <v>2907015570</v>
      </c>
      <c r="B622" s="28" t="s">
        <v>217</v>
      </c>
      <c r="C622" s="29"/>
      <c r="D622" s="30"/>
      <c r="E622" s="9" t="s">
        <v>2</v>
      </c>
      <c r="F622" s="10">
        <v>6651.7</v>
      </c>
      <c r="G622" s="10" t="s">
        <v>11</v>
      </c>
      <c r="H622" s="10" t="s">
        <v>11</v>
      </c>
      <c r="I622" s="11">
        <v>4323.22</v>
      </c>
      <c r="J622" s="11">
        <f>J619+J620+J621</f>
        <v>423.53</v>
      </c>
      <c r="K622" s="11">
        <f t="shared" si="203"/>
        <v>4746.75</v>
      </c>
      <c r="L622" s="10">
        <v>77612.509999999995</v>
      </c>
      <c r="M622" s="10">
        <f>M619+M620+M621</f>
        <v>7000.9508999999989</v>
      </c>
      <c r="N622" s="10">
        <f>N619+N620+N621</f>
        <v>77961.74430000002</v>
      </c>
      <c r="O622" s="10">
        <v>70253.02</v>
      </c>
      <c r="P622" s="6">
        <f t="shared" si="214"/>
        <v>84613.444300000017</v>
      </c>
    </row>
    <row r="623" spans="1:16" ht="31.5">
      <c r="A623" s="12"/>
      <c r="B623" s="12"/>
      <c r="C623" s="12" t="s">
        <v>43</v>
      </c>
      <c r="D623" s="12" t="s">
        <v>45</v>
      </c>
      <c r="E623" s="12" t="s">
        <v>20</v>
      </c>
      <c r="F623" s="13" t="s">
        <v>11</v>
      </c>
      <c r="G623" s="13">
        <v>40.340000000000003</v>
      </c>
      <c r="H623" s="13">
        <v>24</v>
      </c>
      <c r="I623" s="14">
        <v>2642.28</v>
      </c>
      <c r="J623" s="14">
        <v>0</v>
      </c>
      <c r="K623" s="14">
        <f t="shared" si="203"/>
        <v>2642.28</v>
      </c>
      <c r="L623" s="13">
        <v>43174.86</v>
      </c>
      <c r="M623" s="13">
        <f>J623*(G623-H623)</f>
        <v>0</v>
      </c>
      <c r="N623" s="13">
        <f t="shared" ref="N623:N624" si="215">K623*(G623-H623)</f>
        <v>43174.855200000013</v>
      </c>
      <c r="O623" s="13" t="s">
        <v>11</v>
      </c>
      <c r="P623" s="23">
        <f t="shared" ref="P623:P624" si="216">N623</f>
        <v>43174.855200000013</v>
      </c>
    </row>
    <row r="624" spans="1:16" ht="31.5">
      <c r="A624" s="12"/>
      <c r="B624" s="12"/>
      <c r="C624" s="12" t="s">
        <v>43</v>
      </c>
      <c r="D624" s="12" t="s">
        <v>45</v>
      </c>
      <c r="E624" s="12" t="s">
        <v>20</v>
      </c>
      <c r="F624" s="13" t="s">
        <v>11</v>
      </c>
      <c r="G624" s="13">
        <v>42.23</v>
      </c>
      <c r="H624" s="13">
        <v>25.7</v>
      </c>
      <c r="I624" s="14">
        <v>1680.94</v>
      </c>
      <c r="J624" s="14">
        <v>423.53</v>
      </c>
      <c r="K624" s="14">
        <f t="shared" si="203"/>
        <v>2104.4700000000003</v>
      </c>
      <c r="L624" s="13">
        <v>27785.95</v>
      </c>
      <c r="M624" s="13">
        <f>J624*(G624-H624)</f>
        <v>7000.9508999999989</v>
      </c>
      <c r="N624" s="13">
        <f t="shared" si="215"/>
        <v>34786.8891</v>
      </c>
      <c r="O624" s="13" t="s">
        <v>11</v>
      </c>
      <c r="P624" s="23">
        <f t="shared" si="216"/>
        <v>34786.8891</v>
      </c>
    </row>
    <row r="625" spans="1:16" ht="31.5">
      <c r="A625" s="8">
        <v>2922008803</v>
      </c>
      <c r="B625" s="28" t="s">
        <v>218</v>
      </c>
      <c r="C625" s="29"/>
      <c r="D625" s="30"/>
      <c r="E625" s="9" t="s">
        <v>20</v>
      </c>
      <c r="F625" s="10">
        <v>0</v>
      </c>
      <c r="G625" s="10" t="s">
        <v>11</v>
      </c>
      <c r="H625" s="10" t="s">
        <v>11</v>
      </c>
      <c r="I625" s="11">
        <v>0</v>
      </c>
      <c r="J625" s="11">
        <v>0</v>
      </c>
      <c r="K625" s="11">
        <f t="shared" si="203"/>
        <v>0</v>
      </c>
      <c r="L625" s="10">
        <v>0</v>
      </c>
      <c r="M625" s="10">
        <v>0</v>
      </c>
      <c r="N625" s="10">
        <v>0</v>
      </c>
      <c r="O625" s="10">
        <v>0</v>
      </c>
      <c r="P625" s="6">
        <f t="shared" ref="P625:P628" si="217">N625+F625</f>
        <v>0</v>
      </c>
    </row>
    <row r="626" spans="1:16">
      <c r="A626" s="8">
        <v>2922008803</v>
      </c>
      <c r="B626" s="28" t="s">
        <v>218</v>
      </c>
      <c r="C626" s="29"/>
      <c r="D626" s="30"/>
      <c r="E626" s="9" t="s">
        <v>21</v>
      </c>
      <c r="F626" s="10">
        <v>96065.83</v>
      </c>
      <c r="G626" s="10" t="s">
        <v>11</v>
      </c>
      <c r="H626" s="10" t="s">
        <v>11</v>
      </c>
      <c r="I626" s="11">
        <v>49380.650999999998</v>
      </c>
      <c r="J626" s="11">
        <f>J631+J632</f>
        <v>5363.6840000000002</v>
      </c>
      <c r="K626" s="11">
        <f t="shared" si="203"/>
        <v>54744.334999999999</v>
      </c>
      <c r="L626" s="10">
        <v>949610.85</v>
      </c>
      <c r="M626" s="10">
        <f>M631+M632</f>
        <v>87052.591320000021</v>
      </c>
      <c r="N626" s="10">
        <f>N631+N632</f>
        <v>940597.62731000013</v>
      </c>
      <c r="O626" s="10">
        <v>867665.6</v>
      </c>
      <c r="P626" s="6">
        <f t="shared" si="217"/>
        <v>1036663.4573100001</v>
      </c>
    </row>
    <row r="627" spans="1:16">
      <c r="A627" s="8">
        <v>2922008803</v>
      </c>
      <c r="B627" s="28" t="s">
        <v>218</v>
      </c>
      <c r="C627" s="29"/>
      <c r="D627" s="30"/>
      <c r="E627" s="9" t="s">
        <v>19</v>
      </c>
      <c r="F627" s="10">
        <v>190212.04</v>
      </c>
      <c r="G627" s="10" t="s">
        <v>11</v>
      </c>
      <c r="H627" s="10" t="s">
        <v>11</v>
      </c>
      <c r="I627" s="11">
        <v>19820.526000000002</v>
      </c>
      <c r="J627" s="11">
        <f>J629+J630</f>
        <v>2063.174</v>
      </c>
      <c r="K627" s="11">
        <f t="shared" si="203"/>
        <v>21883.7</v>
      </c>
      <c r="L627" s="10">
        <v>1957682.38</v>
      </c>
      <c r="M627" s="10">
        <f>M629+M630</f>
        <v>191503.81068000002</v>
      </c>
      <c r="N627" s="10">
        <f>N629+N630</f>
        <v>1958974.14506</v>
      </c>
      <c r="O627" s="10">
        <v>1776995.44</v>
      </c>
      <c r="P627" s="6">
        <f t="shared" si="217"/>
        <v>2149186.18506</v>
      </c>
    </row>
    <row r="628" spans="1:16">
      <c r="A628" s="8">
        <v>2922008803</v>
      </c>
      <c r="B628" s="28" t="s">
        <v>218</v>
      </c>
      <c r="C628" s="29"/>
      <c r="D628" s="30"/>
      <c r="E628" s="9" t="s">
        <v>2</v>
      </c>
      <c r="F628" s="10">
        <v>286277.87</v>
      </c>
      <c r="G628" s="10" t="s">
        <v>11</v>
      </c>
      <c r="H628" s="10" t="s">
        <v>11</v>
      </c>
      <c r="I628" s="11">
        <v>69201.176999999996</v>
      </c>
      <c r="J628" s="11">
        <f>J625+J626+J627</f>
        <v>7426.8580000000002</v>
      </c>
      <c r="K628" s="11">
        <f t="shared" si="203"/>
        <v>76628.035000000003</v>
      </c>
      <c r="L628" s="10">
        <v>2907293.23</v>
      </c>
      <c r="M628" s="10">
        <f>M625+M626+M627</f>
        <v>278556.40200000006</v>
      </c>
      <c r="N628" s="10">
        <f>N625+N626+N627</f>
        <v>2899571.7723700004</v>
      </c>
      <c r="O628" s="10">
        <v>2644661.04</v>
      </c>
      <c r="P628" s="6">
        <f t="shared" si="217"/>
        <v>3185849.6423700005</v>
      </c>
    </row>
    <row r="629" spans="1:16">
      <c r="A629" s="12"/>
      <c r="B629" s="12"/>
      <c r="C629" s="12" t="s">
        <v>69</v>
      </c>
      <c r="D629" s="12" t="s">
        <v>134</v>
      </c>
      <c r="E629" s="12" t="s">
        <v>19</v>
      </c>
      <c r="F629" s="13" t="s">
        <v>11</v>
      </c>
      <c r="G629" s="13">
        <v>111.8</v>
      </c>
      <c r="H629" s="13">
        <v>25.05</v>
      </c>
      <c r="I629" s="14">
        <v>11906.242</v>
      </c>
      <c r="J629" s="14">
        <v>0</v>
      </c>
      <c r="K629" s="14">
        <f t="shared" si="203"/>
        <v>11906.242</v>
      </c>
      <c r="L629" s="13">
        <v>1032866.5</v>
      </c>
      <c r="M629" s="13">
        <f>J629*(G629-H629)</f>
        <v>0</v>
      </c>
      <c r="N629" s="13">
        <f t="shared" ref="N629:N632" si="218">K629*(G629-H629)</f>
        <v>1032866.4935</v>
      </c>
      <c r="O629" s="13" t="s">
        <v>11</v>
      </c>
      <c r="P629" s="23">
        <f t="shared" ref="P629:P632" si="219">N629</f>
        <v>1032866.4935</v>
      </c>
    </row>
    <row r="630" spans="1:16">
      <c r="A630" s="12"/>
      <c r="B630" s="12"/>
      <c r="C630" s="12" t="s">
        <v>69</v>
      </c>
      <c r="D630" s="12" t="s">
        <v>134</v>
      </c>
      <c r="E630" s="12" t="s">
        <v>19</v>
      </c>
      <c r="F630" s="13" t="s">
        <v>11</v>
      </c>
      <c r="G630" s="13">
        <v>119.65</v>
      </c>
      <c r="H630" s="13">
        <v>26.83</v>
      </c>
      <c r="I630" s="14">
        <v>7914.2839999999997</v>
      </c>
      <c r="J630" s="14">
        <v>2063.174</v>
      </c>
      <c r="K630" s="14">
        <f t="shared" si="203"/>
        <v>9977.4579999999987</v>
      </c>
      <c r="L630" s="13">
        <v>734603.84</v>
      </c>
      <c r="M630" s="13">
        <f>J630*(G630-H630)</f>
        <v>191503.81068000002</v>
      </c>
      <c r="N630" s="13">
        <f t="shared" si="218"/>
        <v>926107.65155999991</v>
      </c>
      <c r="O630" s="13" t="s">
        <v>11</v>
      </c>
      <c r="P630" s="23">
        <f t="shared" si="219"/>
        <v>926107.65155999991</v>
      </c>
    </row>
    <row r="631" spans="1:16">
      <c r="A631" s="12"/>
      <c r="B631" s="12"/>
      <c r="C631" s="12" t="s">
        <v>69</v>
      </c>
      <c r="D631" s="12" t="s">
        <v>134</v>
      </c>
      <c r="E631" s="12" t="s">
        <v>21</v>
      </c>
      <c r="F631" s="13" t="s">
        <v>11</v>
      </c>
      <c r="G631" s="13">
        <v>43.06</v>
      </c>
      <c r="H631" s="13">
        <v>25.05</v>
      </c>
      <c r="I631" s="14">
        <v>29268.017</v>
      </c>
      <c r="J631" s="14">
        <v>0</v>
      </c>
      <c r="K631" s="14">
        <f t="shared" si="203"/>
        <v>29268.017</v>
      </c>
      <c r="L631" s="13">
        <v>527116.98</v>
      </c>
      <c r="M631" s="13">
        <f>J631*(G631-H631)</f>
        <v>0</v>
      </c>
      <c r="N631" s="13">
        <f t="shared" si="218"/>
        <v>527116.98617000005</v>
      </c>
      <c r="O631" s="13" t="s">
        <v>11</v>
      </c>
      <c r="P631" s="23">
        <f t="shared" si="219"/>
        <v>527116.98617000005</v>
      </c>
    </row>
    <row r="632" spans="1:16">
      <c r="A632" s="12"/>
      <c r="B632" s="12"/>
      <c r="C632" s="12" t="s">
        <v>69</v>
      </c>
      <c r="D632" s="12" t="s">
        <v>134</v>
      </c>
      <c r="E632" s="12" t="s">
        <v>21</v>
      </c>
      <c r="F632" s="13" t="s">
        <v>11</v>
      </c>
      <c r="G632" s="13">
        <v>43.06</v>
      </c>
      <c r="H632" s="13">
        <v>26.83</v>
      </c>
      <c r="I632" s="14">
        <v>20112.633999999998</v>
      </c>
      <c r="J632" s="14">
        <v>5363.6840000000002</v>
      </c>
      <c r="K632" s="14">
        <f t="shared" si="203"/>
        <v>25476.317999999999</v>
      </c>
      <c r="L632" s="13">
        <v>326428.03999999998</v>
      </c>
      <c r="M632" s="13">
        <f>J632*(G632-H632)</f>
        <v>87052.591320000021</v>
      </c>
      <c r="N632" s="13">
        <f t="shared" si="218"/>
        <v>413480.64114000008</v>
      </c>
      <c r="O632" s="13" t="s">
        <v>11</v>
      </c>
      <c r="P632" s="23">
        <f t="shared" si="219"/>
        <v>413480.64114000008</v>
      </c>
    </row>
    <row r="633" spans="1:16" ht="31.5">
      <c r="A633" s="8">
        <v>2912006620</v>
      </c>
      <c r="B633" s="28" t="s">
        <v>219</v>
      </c>
      <c r="C633" s="29"/>
      <c r="D633" s="30"/>
      <c r="E633" s="9" t="s">
        <v>20</v>
      </c>
      <c r="F633" s="10">
        <v>0</v>
      </c>
      <c r="G633" s="10" t="s">
        <v>11</v>
      </c>
      <c r="H633" s="10" t="s">
        <v>11</v>
      </c>
      <c r="I633" s="11">
        <v>548.1</v>
      </c>
      <c r="J633" s="11">
        <f>J637+J638</f>
        <v>31</v>
      </c>
      <c r="K633" s="11">
        <f t="shared" si="203"/>
        <v>579.1</v>
      </c>
      <c r="L633" s="10">
        <v>5547.27</v>
      </c>
      <c r="M633" s="10">
        <f>M637+M638</f>
        <v>226.2999999999999</v>
      </c>
      <c r="N633" s="10">
        <f>N637+N638</f>
        <v>5773.5589999999993</v>
      </c>
      <c r="O633" s="10">
        <v>5320.97</v>
      </c>
      <c r="P633" s="6">
        <f t="shared" ref="P633:P636" si="220">N633+F633</f>
        <v>5773.5589999999993</v>
      </c>
    </row>
    <row r="634" spans="1:16">
      <c r="A634" s="8">
        <v>2912006620</v>
      </c>
      <c r="B634" s="28" t="s">
        <v>219</v>
      </c>
      <c r="C634" s="29"/>
      <c r="D634" s="30"/>
      <c r="E634" s="9" t="s">
        <v>21</v>
      </c>
      <c r="F634" s="10">
        <v>0</v>
      </c>
      <c r="G634" s="10" t="s">
        <v>11</v>
      </c>
      <c r="H634" s="10" t="s">
        <v>11</v>
      </c>
      <c r="I634" s="11">
        <v>0</v>
      </c>
      <c r="J634" s="11">
        <v>0</v>
      </c>
      <c r="K634" s="11">
        <f t="shared" si="203"/>
        <v>0</v>
      </c>
      <c r="L634" s="10">
        <v>0</v>
      </c>
      <c r="M634" s="10">
        <v>0</v>
      </c>
      <c r="N634" s="10">
        <v>0</v>
      </c>
      <c r="O634" s="10">
        <v>0</v>
      </c>
      <c r="P634" s="6">
        <f t="shared" si="220"/>
        <v>0</v>
      </c>
    </row>
    <row r="635" spans="1:16">
      <c r="A635" s="8">
        <v>2912006620</v>
      </c>
      <c r="B635" s="28" t="s">
        <v>219</v>
      </c>
      <c r="C635" s="29"/>
      <c r="D635" s="30"/>
      <c r="E635" s="9" t="s">
        <v>19</v>
      </c>
      <c r="F635" s="10">
        <v>0</v>
      </c>
      <c r="G635" s="10" t="s">
        <v>11</v>
      </c>
      <c r="H635" s="10" t="s">
        <v>11</v>
      </c>
      <c r="I635" s="11">
        <v>0</v>
      </c>
      <c r="J635" s="11">
        <v>0</v>
      </c>
      <c r="K635" s="11">
        <f t="shared" si="203"/>
        <v>0</v>
      </c>
      <c r="L635" s="10">
        <v>0</v>
      </c>
      <c r="M635" s="10">
        <v>0</v>
      </c>
      <c r="N635" s="10">
        <v>0</v>
      </c>
      <c r="O635" s="10">
        <v>0</v>
      </c>
      <c r="P635" s="6">
        <f t="shared" si="220"/>
        <v>0</v>
      </c>
    </row>
    <row r="636" spans="1:16">
      <c r="A636" s="8">
        <v>2912006620</v>
      </c>
      <c r="B636" s="28" t="s">
        <v>219</v>
      </c>
      <c r="C636" s="29"/>
      <c r="D636" s="30"/>
      <c r="E636" s="9" t="s">
        <v>2</v>
      </c>
      <c r="F636" s="10">
        <v>0</v>
      </c>
      <c r="G636" s="10" t="s">
        <v>11</v>
      </c>
      <c r="H636" s="10" t="s">
        <v>11</v>
      </c>
      <c r="I636" s="11">
        <v>548.1</v>
      </c>
      <c r="J636" s="11">
        <f>J633+J634+J635</f>
        <v>31</v>
      </c>
      <c r="K636" s="11">
        <f t="shared" si="203"/>
        <v>579.1</v>
      </c>
      <c r="L636" s="10">
        <v>5547.27</v>
      </c>
      <c r="M636" s="10">
        <f>M633+M634+M635</f>
        <v>226.2999999999999</v>
      </c>
      <c r="N636" s="10">
        <f>N633+N634+N635</f>
        <v>5773.5589999999993</v>
      </c>
      <c r="O636" s="10">
        <v>5320.97</v>
      </c>
      <c r="P636" s="6">
        <f t="shared" si="220"/>
        <v>5773.5589999999993</v>
      </c>
    </row>
    <row r="637" spans="1:16" ht="31.5">
      <c r="A637" s="12"/>
      <c r="B637" s="12"/>
      <c r="C637" s="12" t="s">
        <v>17</v>
      </c>
      <c r="D637" s="12" t="s">
        <v>18</v>
      </c>
      <c r="E637" s="12" t="s">
        <v>20</v>
      </c>
      <c r="F637" s="13" t="s">
        <v>11</v>
      </c>
      <c r="G637" s="13">
        <v>52.39</v>
      </c>
      <c r="H637" s="13">
        <v>42.1</v>
      </c>
      <c r="I637" s="14">
        <v>517.1</v>
      </c>
      <c r="J637" s="14">
        <v>0</v>
      </c>
      <c r="K637" s="14">
        <f t="shared" si="203"/>
        <v>517.1</v>
      </c>
      <c r="L637" s="13">
        <v>5320.97</v>
      </c>
      <c r="M637" s="13">
        <f>J637*(G637-H637)</f>
        <v>0</v>
      </c>
      <c r="N637" s="13">
        <f t="shared" ref="N637:N638" si="221">K637*(G637-H637)</f>
        <v>5320.9589999999998</v>
      </c>
      <c r="O637" s="13" t="s">
        <v>11</v>
      </c>
      <c r="P637" s="23">
        <f t="shared" ref="P637:P638" si="222">N637</f>
        <v>5320.9589999999998</v>
      </c>
    </row>
    <row r="638" spans="1:16" ht="31.5">
      <c r="A638" s="12"/>
      <c r="B638" s="12"/>
      <c r="C638" s="12" t="s">
        <v>17</v>
      </c>
      <c r="D638" s="12" t="s">
        <v>18</v>
      </c>
      <c r="E638" s="12" t="s">
        <v>20</v>
      </c>
      <c r="F638" s="13" t="s">
        <v>11</v>
      </c>
      <c r="G638" s="13">
        <v>52.39</v>
      </c>
      <c r="H638" s="13">
        <v>45.09</v>
      </c>
      <c r="I638" s="14">
        <v>31</v>
      </c>
      <c r="J638" s="14">
        <v>31</v>
      </c>
      <c r="K638" s="14">
        <f t="shared" si="203"/>
        <v>62</v>
      </c>
      <c r="L638" s="13">
        <v>226.3</v>
      </c>
      <c r="M638" s="13">
        <f>J638*(G638-H638)</f>
        <v>226.2999999999999</v>
      </c>
      <c r="N638" s="13">
        <f t="shared" si="221"/>
        <v>452.5999999999998</v>
      </c>
      <c r="O638" s="13" t="s">
        <v>11</v>
      </c>
      <c r="P638" s="23">
        <f t="shared" si="222"/>
        <v>452.5999999999998</v>
      </c>
    </row>
    <row r="639" spans="1:16" ht="31.5">
      <c r="A639" s="8">
        <v>2921010743</v>
      </c>
      <c r="B639" s="28" t="s">
        <v>220</v>
      </c>
      <c r="C639" s="29"/>
      <c r="D639" s="30"/>
      <c r="E639" s="9" t="s">
        <v>20</v>
      </c>
      <c r="F639" s="10">
        <v>0</v>
      </c>
      <c r="G639" s="10" t="s">
        <v>11</v>
      </c>
      <c r="H639" s="10" t="s">
        <v>11</v>
      </c>
      <c r="I639" s="11">
        <v>0</v>
      </c>
      <c r="J639" s="11">
        <v>0</v>
      </c>
      <c r="K639" s="11">
        <f t="shared" si="203"/>
        <v>0</v>
      </c>
      <c r="L639" s="10">
        <v>0</v>
      </c>
      <c r="M639" s="10">
        <v>0</v>
      </c>
      <c r="N639" s="10">
        <v>0</v>
      </c>
      <c r="O639" s="10">
        <v>0</v>
      </c>
      <c r="P639" s="6">
        <f t="shared" ref="P639:P642" si="223">N639+F639</f>
        <v>0</v>
      </c>
    </row>
    <row r="640" spans="1:16">
      <c r="A640" s="8">
        <v>2921010743</v>
      </c>
      <c r="B640" s="28" t="s">
        <v>220</v>
      </c>
      <c r="C640" s="29"/>
      <c r="D640" s="30"/>
      <c r="E640" s="9" t="s">
        <v>21</v>
      </c>
      <c r="F640" s="10">
        <v>141504.75</v>
      </c>
      <c r="G640" s="10" t="s">
        <v>11</v>
      </c>
      <c r="H640" s="10" t="s">
        <v>11</v>
      </c>
      <c r="I640" s="11">
        <v>49941.324999999997</v>
      </c>
      <c r="J640" s="11">
        <f>J643+J644+J645+J646</f>
        <v>5284.29</v>
      </c>
      <c r="K640" s="11">
        <f t="shared" si="203"/>
        <v>55225.614999999998</v>
      </c>
      <c r="L640" s="10">
        <v>1341866.9099999999</v>
      </c>
      <c r="M640" s="10">
        <f>M643+M644+M645+M646</f>
        <v>132951.11636000001</v>
      </c>
      <c r="N640" s="10">
        <f>N643+N644+N645+N646</f>
        <v>1333313.2945600001</v>
      </c>
      <c r="O640" s="10">
        <v>1208915.8</v>
      </c>
      <c r="P640" s="6">
        <f t="shared" si="223"/>
        <v>1474818.0445600001</v>
      </c>
    </row>
    <row r="641" spans="1:16">
      <c r="A641" s="8">
        <v>2921010743</v>
      </c>
      <c r="B641" s="28" t="s">
        <v>220</v>
      </c>
      <c r="C641" s="29"/>
      <c r="D641" s="30"/>
      <c r="E641" s="9" t="s">
        <v>19</v>
      </c>
      <c r="F641" s="10">
        <v>75097.259999999995</v>
      </c>
      <c r="G641" s="10" t="s">
        <v>11</v>
      </c>
      <c r="H641" s="10" t="s">
        <v>11</v>
      </c>
      <c r="I641" s="11">
        <v>0</v>
      </c>
      <c r="J641" s="11">
        <v>0</v>
      </c>
      <c r="K641" s="11">
        <f t="shared" si="203"/>
        <v>0</v>
      </c>
      <c r="L641" s="10">
        <v>75097.259999999995</v>
      </c>
      <c r="M641" s="10">
        <v>0</v>
      </c>
      <c r="N641" s="10">
        <v>0</v>
      </c>
      <c r="O641" s="10">
        <v>75097.259999999995</v>
      </c>
      <c r="P641" s="6">
        <f t="shared" si="223"/>
        <v>75097.259999999995</v>
      </c>
    </row>
    <row r="642" spans="1:16">
      <c r="A642" s="8">
        <v>2921010743</v>
      </c>
      <c r="B642" s="28" t="s">
        <v>220</v>
      </c>
      <c r="C642" s="29"/>
      <c r="D642" s="30"/>
      <c r="E642" s="9" t="s">
        <v>2</v>
      </c>
      <c r="F642" s="10">
        <v>216602.01</v>
      </c>
      <c r="G642" s="10" t="s">
        <v>11</v>
      </c>
      <c r="H642" s="10" t="s">
        <v>11</v>
      </c>
      <c r="I642" s="11">
        <v>49941.324999999997</v>
      </c>
      <c r="J642" s="11">
        <f>J639+J640+J641</f>
        <v>5284.29</v>
      </c>
      <c r="K642" s="11">
        <f t="shared" si="203"/>
        <v>55225.614999999998</v>
      </c>
      <c r="L642" s="10">
        <v>1416964.17</v>
      </c>
      <c r="M642" s="10">
        <f>M639+M640+M641</f>
        <v>132951.11636000001</v>
      </c>
      <c r="N642" s="10">
        <f>N639+N640+N641</f>
        <v>1333313.2945600001</v>
      </c>
      <c r="O642" s="10">
        <v>1284013.06</v>
      </c>
      <c r="P642" s="6">
        <f t="shared" si="223"/>
        <v>1549915.3045600001</v>
      </c>
    </row>
    <row r="643" spans="1:16" ht="21">
      <c r="A643" s="12"/>
      <c r="B643" s="12"/>
      <c r="C643" s="12" t="s">
        <v>26</v>
      </c>
      <c r="D643" s="12" t="s">
        <v>135</v>
      </c>
      <c r="E643" s="12" t="s">
        <v>21</v>
      </c>
      <c r="F643" s="13" t="s">
        <v>11</v>
      </c>
      <c r="G643" s="13">
        <v>65.73</v>
      </c>
      <c r="H643" s="13">
        <v>35.4</v>
      </c>
      <c r="I643" s="14">
        <v>3402.94</v>
      </c>
      <c r="J643" s="14">
        <v>0</v>
      </c>
      <c r="K643" s="14">
        <f t="shared" si="203"/>
        <v>3402.94</v>
      </c>
      <c r="L643" s="13">
        <v>103211.16</v>
      </c>
      <c r="M643" s="13">
        <f>J643*(G643-H643)</f>
        <v>0</v>
      </c>
      <c r="N643" s="13">
        <f t="shared" ref="N643:N646" si="224">K643*(G643-H643)</f>
        <v>103211.17020000002</v>
      </c>
      <c r="O643" s="13" t="s">
        <v>11</v>
      </c>
      <c r="P643" s="23">
        <f t="shared" ref="P643:P646" si="225">N643</f>
        <v>103211.17020000002</v>
      </c>
    </row>
    <row r="644" spans="1:16" ht="21">
      <c r="A644" s="12"/>
      <c r="B644" s="12"/>
      <c r="C644" s="12" t="s">
        <v>26</v>
      </c>
      <c r="D644" s="12" t="s">
        <v>135</v>
      </c>
      <c r="E644" s="12" t="s">
        <v>21</v>
      </c>
      <c r="F644" s="13" t="s">
        <v>11</v>
      </c>
      <c r="G644" s="13">
        <v>70.41</v>
      </c>
      <c r="H644" s="13">
        <v>37.909999999999997</v>
      </c>
      <c r="I644" s="14">
        <v>2565.922</v>
      </c>
      <c r="J644" s="14">
        <v>710.197</v>
      </c>
      <c r="K644" s="14">
        <f t="shared" si="203"/>
        <v>3276.1190000000001</v>
      </c>
      <c r="L644" s="13">
        <v>83392.460000000006</v>
      </c>
      <c r="M644" s="13">
        <f>J644*(G644-H644)</f>
        <v>23081.4025</v>
      </c>
      <c r="N644" s="13">
        <f t="shared" si="224"/>
        <v>106473.86750000001</v>
      </c>
      <c r="O644" s="13" t="s">
        <v>11</v>
      </c>
      <c r="P644" s="23">
        <f t="shared" si="225"/>
        <v>106473.86750000001</v>
      </c>
    </row>
    <row r="645" spans="1:16" ht="21">
      <c r="A645" s="12"/>
      <c r="B645" s="12"/>
      <c r="C645" s="12" t="s">
        <v>26</v>
      </c>
      <c r="D645" s="12" t="s">
        <v>136</v>
      </c>
      <c r="E645" s="12" t="s">
        <v>21</v>
      </c>
      <c r="F645" s="13" t="s">
        <v>11</v>
      </c>
      <c r="G645" s="13">
        <v>57.83</v>
      </c>
      <c r="H645" s="13">
        <v>35.4</v>
      </c>
      <c r="I645" s="14">
        <v>26704.414000000001</v>
      </c>
      <c r="J645" s="14">
        <v>0</v>
      </c>
      <c r="K645" s="14">
        <f t="shared" si="203"/>
        <v>26704.414000000001</v>
      </c>
      <c r="L645" s="13">
        <v>598980.01</v>
      </c>
      <c r="M645" s="13">
        <f>J645*(G645-H645)</f>
        <v>0</v>
      </c>
      <c r="N645" s="13">
        <f t="shared" si="224"/>
        <v>598980.00601999997</v>
      </c>
      <c r="O645" s="13" t="s">
        <v>11</v>
      </c>
      <c r="P645" s="23">
        <f t="shared" si="225"/>
        <v>598980.00601999997</v>
      </c>
    </row>
    <row r="646" spans="1:16" ht="21">
      <c r="A646" s="12"/>
      <c r="B646" s="12"/>
      <c r="C646" s="12" t="s">
        <v>26</v>
      </c>
      <c r="D646" s="12" t="s">
        <v>136</v>
      </c>
      <c r="E646" s="12" t="s">
        <v>21</v>
      </c>
      <c r="F646" s="13" t="s">
        <v>11</v>
      </c>
      <c r="G646" s="13">
        <v>61.93</v>
      </c>
      <c r="H646" s="13">
        <v>37.909999999999997</v>
      </c>
      <c r="I646" s="14">
        <v>17268.048999999999</v>
      </c>
      <c r="J646" s="14">
        <v>4574.0929999999998</v>
      </c>
      <c r="K646" s="14">
        <f t="shared" si="203"/>
        <v>21842.142</v>
      </c>
      <c r="L646" s="13">
        <v>414778.53</v>
      </c>
      <c r="M646" s="13">
        <f>J646*(G646-H646)</f>
        <v>109869.71386</v>
      </c>
      <c r="N646" s="13">
        <f t="shared" si="224"/>
        <v>524648.25084000011</v>
      </c>
      <c r="O646" s="13" t="s">
        <v>11</v>
      </c>
      <c r="P646" s="23">
        <f t="shared" si="225"/>
        <v>524648.25084000011</v>
      </c>
    </row>
    <row r="647" spans="1:16" ht="31.5">
      <c r="A647" s="8">
        <v>2922009317</v>
      </c>
      <c r="B647" s="28" t="s">
        <v>221</v>
      </c>
      <c r="C647" s="29"/>
      <c r="D647" s="30"/>
      <c r="E647" s="9" t="s">
        <v>20</v>
      </c>
      <c r="F647" s="10">
        <v>0</v>
      </c>
      <c r="G647" s="10" t="s">
        <v>11</v>
      </c>
      <c r="H647" s="10" t="s">
        <v>11</v>
      </c>
      <c r="I647" s="11">
        <v>0</v>
      </c>
      <c r="J647" s="11">
        <v>0</v>
      </c>
      <c r="K647" s="11">
        <f t="shared" si="203"/>
        <v>0</v>
      </c>
      <c r="L647" s="10">
        <v>0</v>
      </c>
      <c r="M647" s="10">
        <v>0</v>
      </c>
      <c r="N647" s="10">
        <v>0</v>
      </c>
      <c r="O647" s="10">
        <v>0</v>
      </c>
      <c r="P647" s="6">
        <f t="shared" ref="P647:P650" si="226">N647+F647</f>
        <v>0</v>
      </c>
    </row>
    <row r="648" spans="1:16">
      <c r="A648" s="8">
        <v>2922009317</v>
      </c>
      <c r="B648" s="28" t="s">
        <v>221</v>
      </c>
      <c r="C648" s="29"/>
      <c r="D648" s="30"/>
      <c r="E648" s="9" t="s">
        <v>21</v>
      </c>
      <c r="F648" s="10">
        <v>0</v>
      </c>
      <c r="G648" s="10" t="s">
        <v>11</v>
      </c>
      <c r="H648" s="10" t="s">
        <v>11</v>
      </c>
      <c r="I648" s="11">
        <v>19904.414000000001</v>
      </c>
      <c r="J648" s="11">
        <f>J653+J654</f>
        <v>2904.3090000000002</v>
      </c>
      <c r="K648" s="11">
        <f t="shared" si="203"/>
        <v>22808.723000000002</v>
      </c>
      <c r="L648" s="10">
        <v>556157.86</v>
      </c>
      <c r="M648" s="10">
        <f>M653+M654</f>
        <v>78648.687720000016</v>
      </c>
      <c r="N648" s="10">
        <f>N653+N654</f>
        <v>634806.56292000005</v>
      </c>
      <c r="O648" s="10">
        <v>487478.78</v>
      </c>
      <c r="P648" s="6">
        <f t="shared" si="226"/>
        <v>634806.56292000005</v>
      </c>
    </row>
    <row r="649" spans="1:16">
      <c r="A649" s="8">
        <v>2922009317</v>
      </c>
      <c r="B649" s="28" t="s">
        <v>221</v>
      </c>
      <c r="C649" s="29"/>
      <c r="D649" s="30"/>
      <c r="E649" s="9" t="s">
        <v>19</v>
      </c>
      <c r="F649" s="10">
        <v>0</v>
      </c>
      <c r="G649" s="10" t="s">
        <v>11</v>
      </c>
      <c r="H649" s="10" t="s">
        <v>11</v>
      </c>
      <c r="I649" s="11">
        <v>9733.0149999999994</v>
      </c>
      <c r="J649" s="11">
        <f>J651+J652</f>
        <v>1558.5039999999999</v>
      </c>
      <c r="K649" s="11">
        <f t="shared" si="203"/>
        <v>11291.519</v>
      </c>
      <c r="L649" s="10">
        <v>262971.73</v>
      </c>
      <c r="M649" s="10">
        <f>M651+M652</f>
        <v>40801.634719999995</v>
      </c>
      <c r="N649" s="10">
        <f>N651+N652</f>
        <v>303773.37573999993</v>
      </c>
      <c r="O649" s="10">
        <v>231184.16</v>
      </c>
      <c r="P649" s="6">
        <f t="shared" si="226"/>
        <v>303773.37573999993</v>
      </c>
    </row>
    <row r="650" spans="1:16">
      <c r="A650" s="8">
        <v>2922009317</v>
      </c>
      <c r="B650" s="28" t="s">
        <v>221</v>
      </c>
      <c r="C650" s="29"/>
      <c r="D650" s="30"/>
      <c r="E650" s="9" t="s">
        <v>2</v>
      </c>
      <c r="F650" s="10">
        <v>0</v>
      </c>
      <c r="G650" s="10" t="s">
        <v>11</v>
      </c>
      <c r="H650" s="10" t="s">
        <v>11</v>
      </c>
      <c r="I650" s="11">
        <v>29637.429</v>
      </c>
      <c r="J650" s="11">
        <f>J647+J648+J649</f>
        <v>4462.8130000000001</v>
      </c>
      <c r="K650" s="11">
        <f t="shared" si="203"/>
        <v>34100.241999999998</v>
      </c>
      <c r="L650" s="10">
        <v>819129.59</v>
      </c>
      <c r="M650" s="10">
        <f>M647+M648+M649</f>
        <v>119450.32244000002</v>
      </c>
      <c r="N650" s="10">
        <f>N647+N648+N649</f>
        <v>938579.93865999999</v>
      </c>
      <c r="O650" s="10">
        <v>718662.94</v>
      </c>
      <c r="P650" s="6">
        <f t="shared" si="226"/>
        <v>938579.93865999999</v>
      </c>
    </row>
    <row r="651" spans="1:16">
      <c r="A651" s="12"/>
      <c r="B651" s="12"/>
      <c r="C651" s="12" t="s">
        <v>69</v>
      </c>
      <c r="D651" s="12" t="s">
        <v>137</v>
      </c>
      <c r="E651" s="12" t="s">
        <v>19</v>
      </c>
      <c r="F651" s="13" t="s">
        <v>11</v>
      </c>
      <c r="G651" s="13">
        <v>57.62</v>
      </c>
      <c r="H651" s="13">
        <v>29.36</v>
      </c>
      <c r="I651" s="14">
        <v>3923.7539999999999</v>
      </c>
      <c r="J651" s="14">
        <v>0</v>
      </c>
      <c r="K651" s="14">
        <f t="shared" si="203"/>
        <v>3923.7539999999999</v>
      </c>
      <c r="L651" s="13">
        <v>110885.28</v>
      </c>
      <c r="M651" s="13">
        <f>J651*(G651-H651)</f>
        <v>0</v>
      </c>
      <c r="N651" s="13">
        <f t="shared" ref="N651:N654" si="227">K651*(G651-H651)</f>
        <v>110885.28803999998</v>
      </c>
      <c r="O651" s="13" t="s">
        <v>11</v>
      </c>
      <c r="P651" s="23">
        <f t="shared" ref="P651:P654" si="228">N651</f>
        <v>110885.28803999998</v>
      </c>
    </row>
    <row r="652" spans="1:16">
      <c r="A652" s="12"/>
      <c r="B652" s="12"/>
      <c r="C652" s="12" t="s">
        <v>69</v>
      </c>
      <c r="D652" s="12" t="s">
        <v>137</v>
      </c>
      <c r="E652" s="12" t="s">
        <v>19</v>
      </c>
      <c r="F652" s="13" t="s">
        <v>11</v>
      </c>
      <c r="G652" s="13">
        <v>57.62</v>
      </c>
      <c r="H652" s="13">
        <v>31.44</v>
      </c>
      <c r="I652" s="14">
        <v>5809.2610000000004</v>
      </c>
      <c r="J652" s="14">
        <v>1558.5039999999999</v>
      </c>
      <c r="K652" s="14">
        <f t="shared" ref="K652:K715" si="229">I652+J652</f>
        <v>7367.7650000000003</v>
      </c>
      <c r="L652" s="13">
        <v>152086.45000000001</v>
      </c>
      <c r="M652" s="13">
        <f>J652*(G652-H652)</f>
        <v>40801.634719999995</v>
      </c>
      <c r="N652" s="13">
        <f t="shared" si="227"/>
        <v>192888.08769999997</v>
      </c>
      <c r="O652" s="13" t="s">
        <v>11</v>
      </c>
      <c r="P652" s="23">
        <f t="shared" si="228"/>
        <v>192888.08769999997</v>
      </c>
    </row>
    <row r="653" spans="1:16">
      <c r="A653" s="12"/>
      <c r="B653" s="12"/>
      <c r="C653" s="12" t="s">
        <v>69</v>
      </c>
      <c r="D653" s="12" t="s">
        <v>137</v>
      </c>
      <c r="E653" s="12" t="s">
        <v>21</v>
      </c>
      <c r="F653" s="13" t="s">
        <v>11</v>
      </c>
      <c r="G653" s="13">
        <v>58.14</v>
      </c>
      <c r="H653" s="13">
        <v>29</v>
      </c>
      <c r="I653" s="14">
        <v>8323.4680000000008</v>
      </c>
      <c r="J653" s="14">
        <v>0</v>
      </c>
      <c r="K653" s="14">
        <f t="shared" si="229"/>
        <v>8323.4680000000008</v>
      </c>
      <c r="L653" s="13">
        <v>242545.85</v>
      </c>
      <c r="M653" s="13">
        <f>J653*(G653-H653)</f>
        <v>0</v>
      </c>
      <c r="N653" s="13">
        <f t="shared" si="227"/>
        <v>242545.85752000002</v>
      </c>
      <c r="O653" s="13" t="s">
        <v>11</v>
      </c>
      <c r="P653" s="23">
        <f t="shared" si="228"/>
        <v>242545.85752000002</v>
      </c>
    </row>
    <row r="654" spans="1:16">
      <c r="A654" s="12"/>
      <c r="B654" s="12"/>
      <c r="C654" s="12" t="s">
        <v>69</v>
      </c>
      <c r="D654" s="12" t="s">
        <v>137</v>
      </c>
      <c r="E654" s="12" t="s">
        <v>21</v>
      </c>
      <c r="F654" s="13" t="s">
        <v>11</v>
      </c>
      <c r="G654" s="13">
        <v>58.14</v>
      </c>
      <c r="H654" s="13">
        <v>31.06</v>
      </c>
      <c r="I654" s="14">
        <v>11580.946</v>
      </c>
      <c r="J654" s="14">
        <v>2904.3090000000002</v>
      </c>
      <c r="K654" s="14">
        <f t="shared" si="229"/>
        <v>14485.255000000001</v>
      </c>
      <c r="L654" s="13">
        <v>313612.01</v>
      </c>
      <c r="M654" s="13">
        <f>J654*(G654-H654)</f>
        <v>78648.687720000016</v>
      </c>
      <c r="N654" s="13">
        <f t="shared" si="227"/>
        <v>392260.70540000004</v>
      </c>
      <c r="O654" s="13" t="s">
        <v>11</v>
      </c>
      <c r="P654" s="23">
        <f t="shared" si="228"/>
        <v>392260.70540000004</v>
      </c>
    </row>
    <row r="655" spans="1:16" ht="31.5">
      <c r="A655" s="8">
        <v>2919000794</v>
      </c>
      <c r="B655" s="28" t="s">
        <v>222</v>
      </c>
      <c r="C655" s="29"/>
      <c r="D655" s="30"/>
      <c r="E655" s="9" t="s">
        <v>20</v>
      </c>
      <c r="F655" s="10">
        <v>0</v>
      </c>
      <c r="G655" s="10" t="s">
        <v>11</v>
      </c>
      <c r="H655" s="10" t="s">
        <v>11</v>
      </c>
      <c r="I655" s="11">
        <v>0</v>
      </c>
      <c r="J655" s="11">
        <v>0</v>
      </c>
      <c r="K655" s="11">
        <f t="shared" si="229"/>
        <v>0</v>
      </c>
      <c r="L655" s="10">
        <v>0</v>
      </c>
      <c r="M655" s="10">
        <v>0</v>
      </c>
      <c r="N655" s="10">
        <v>0</v>
      </c>
      <c r="O655" s="10">
        <v>0</v>
      </c>
      <c r="P655" s="6">
        <f t="shared" ref="P655:P658" si="230">N655+F655</f>
        <v>0</v>
      </c>
    </row>
    <row r="656" spans="1:16">
      <c r="A656" s="8">
        <v>2919000794</v>
      </c>
      <c r="B656" s="28" t="s">
        <v>222</v>
      </c>
      <c r="C656" s="29"/>
      <c r="D656" s="30"/>
      <c r="E656" s="9" t="s">
        <v>21</v>
      </c>
      <c r="F656" s="10">
        <v>17557.18</v>
      </c>
      <c r="G656" s="10" t="s">
        <v>11</v>
      </c>
      <c r="H656" s="10" t="s">
        <v>11</v>
      </c>
      <c r="I656" s="11">
        <v>15416.994000000001</v>
      </c>
      <c r="J656" s="11">
        <f>J659+J660+J661</f>
        <v>3460.39</v>
      </c>
      <c r="K656" s="11">
        <f t="shared" si="229"/>
        <v>18877.384000000002</v>
      </c>
      <c r="L656" s="10">
        <v>232358.28</v>
      </c>
      <c r="M656" s="10">
        <f>M659+M660+M661</f>
        <v>38888.383200000004</v>
      </c>
      <c r="N656" s="10">
        <f>N659+N660+N661</f>
        <v>253689.48672000002</v>
      </c>
      <c r="O656" s="10">
        <v>197961.74</v>
      </c>
      <c r="P656" s="6">
        <f t="shared" si="230"/>
        <v>271246.66672000004</v>
      </c>
    </row>
    <row r="657" spans="1:16">
      <c r="A657" s="8">
        <v>2919000794</v>
      </c>
      <c r="B657" s="28" t="s">
        <v>222</v>
      </c>
      <c r="C657" s="29"/>
      <c r="D657" s="30"/>
      <c r="E657" s="9" t="s">
        <v>19</v>
      </c>
      <c r="F657" s="10">
        <v>0</v>
      </c>
      <c r="G657" s="10" t="s">
        <v>11</v>
      </c>
      <c r="H657" s="10" t="s">
        <v>11</v>
      </c>
      <c r="I657" s="11">
        <v>0</v>
      </c>
      <c r="J657" s="11">
        <v>0</v>
      </c>
      <c r="K657" s="11">
        <f t="shared" si="229"/>
        <v>0</v>
      </c>
      <c r="L657" s="10">
        <v>0</v>
      </c>
      <c r="M657" s="10">
        <v>0</v>
      </c>
      <c r="N657" s="10">
        <v>0</v>
      </c>
      <c r="O657" s="10">
        <v>0</v>
      </c>
      <c r="P657" s="6">
        <f t="shared" si="230"/>
        <v>0</v>
      </c>
    </row>
    <row r="658" spans="1:16">
      <c r="A658" s="8">
        <v>2919000794</v>
      </c>
      <c r="B658" s="28" t="s">
        <v>222</v>
      </c>
      <c r="C658" s="29"/>
      <c r="D658" s="30"/>
      <c r="E658" s="9" t="s">
        <v>2</v>
      </c>
      <c r="F658" s="10">
        <v>17557.18</v>
      </c>
      <c r="G658" s="10" t="s">
        <v>11</v>
      </c>
      <c r="H658" s="10" t="s">
        <v>11</v>
      </c>
      <c r="I658" s="11">
        <v>15416.994000000001</v>
      </c>
      <c r="J658" s="11">
        <f>J655+J656+J657</f>
        <v>3460.39</v>
      </c>
      <c r="K658" s="11">
        <f t="shared" si="229"/>
        <v>18877.384000000002</v>
      </c>
      <c r="L658" s="10">
        <v>232358.28</v>
      </c>
      <c r="M658" s="10">
        <f>M655+M656+M657</f>
        <v>38888.383200000004</v>
      </c>
      <c r="N658" s="10">
        <f>N655+N656+N657</f>
        <v>253689.48672000002</v>
      </c>
      <c r="O658" s="10">
        <v>197961.74</v>
      </c>
      <c r="P658" s="6">
        <f t="shared" si="230"/>
        <v>271246.66672000004</v>
      </c>
    </row>
    <row r="659" spans="1:16" ht="21">
      <c r="A659" s="12"/>
      <c r="B659" s="12"/>
      <c r="C659" s="12" t="s">
        <v>73</v>
      </c>
      <c r="D659" s="12" t="s">
        <v>138</v>
      </c>
      <c r="E659" s="12" t="s">
        <v>21</v>
      </c>
      <c r="F659" s="13" t="s">
        <v>11</v>
      </c>
      <c r="G659" s="13">
        <v>83.54</v>
      </c>
      <c r="H659" s="13">
        <v>43.84</v>
      </c>
      <c r="I659" s="14">
        <v>1794.347</v>
      </c>
      <c r="J659" s="14">
        <v>0</v>
      </c>
      <c r="K659" s="14">
        <f t="shared" si="229"/>
        <v>1794.347</v>
      </c>
      <c r="L659" s="13">
        <v>71235.570000000007</v>
      </c>
      <c r="M659" s="13">
        <f t="shared" ref="M659:M719" si="231">J659*(G659-H659)</f>
        <v>0</v>
      </c>
      <c r="N659" s="13">
        <f t="shared" ref="N659:N661" si="232">K659*(G659-H659)</f>
        <v>71235.575900000011</v>
      </c>
      <c r="O659" s="13" t="s">
        <v>11</v>
      </c>
      <c r="P659" s="23">
        <f t="shared" ref="P659:P661" si="233">N659</f>
        <v>71235.575900000011</v>
      </c>
    </row>
    <row r="660" spans="1:16" ht="21">
      <c r="A660" s="12"/>
      <c r="B660" s="12"/>
      <c r="C660" s="12" t="s">
        <v>73</v>
      </c>
      <c r="D660" s="12" t="s">
        <v>138</v>
      </c>
      <c r="E660" s="12" t="s">
        <v>21</v>
      </c>
      <c r="F660" s="13" t="s">
        <v>11</v>
      </c>
      <c r="G660" s="13">
        <v>97.42</v>
      </c>
      <c r="H660" s="13">
        <v>46.95</v>
      </c>
      <c r="I660" s="14">
        <v>1171.9839999999999</v>
      </c>
      <c r="J660" s="14">
        <v>353.1</v>
      </c>
      <c r="K660" s="14">
        <f t="shared" si="229"/>
        <v>1525.0839999999998</v>
      </c>
      <c r="L660" s="13">
        <v>59150.03</v>
      </c>
      <c r="M660" s="13">
        <f t="shared" si="231"/>
        <v>17820.957000000002</v>
      </c>
      <c r="N660" s="13">
        <f t="shared" si="232"/>
        <v>76970.989479999989</v>
      </c>
      <c r="O660" s="13" t="s">
        <v>11</v>
      </c>
      <c r="P660" s="23">
        <f t="shared" si="233"/>
        <v>76970.989479999989</v>
      </c>
    </row>
    <row r="661" spans="1:16" ht="21">
      <c r="A661" s="12"/>
      <c r="B661" s="12"/>
      <c r="C661" s="12" t="s">
        <v>73</v>
      </c>
      <c r="D661" s="12" t="s">
        <v>139</v>
      </c>
      <c r="E661" s="12" t="s">
        <v>21</v>
      </c>
      <c r="F661" s="13" t="s">
        <v>11</v>
      </c>
      <c r="G661" s="13">
        <v>97.42</v>
      </c>
      <c r="H661" s="13">
        <v>90.64</v>
      </c>
      <c r="I661" s="14">
        <v>12450.663</v>
      </c>
      <c r="J661" s="14">
        <v>3107.29</v>
      </c>
      <c r="K661" s="14">
        <f t="shared" si="229"/>
        <v>15557.953000000001</v>
      </c>
      <c r="L661" s="13">
        <v>84415.5</v>
      </c>
      <c r="M661" s="13">
        <f t="shared" si="231"/>
        <v>21067.426200000002</v>
      </c>
      <c r="N661" s="13">
        <f t="shared" si="232"/>
        <v>105482.92134000003</v>
      </c>
      <c r="O661" s="13" t="s">
        <v>11</v>
      </c>
      <c r="P661" s="23">
        <f t="shared" si="233"/>
        <v>105482.92134000003</v>
      </c>
    </row>
    <row r="662" spans="1:16" ht="31.5">
      <c r="A662" s="8">
        <v>2920015065</v>
      </c>
      <c r="B662" s="28" t="s">
        <v>223</v>
      </c>
      <c r="C662" s="29"/>
      <c r="D662" s="30"/>
      <c r="E662" s="9" t="s">
        <v>20</v>
      </c>
      <c r="F662" s="10">
        <v>0</v>
      </c>
      <c r="G662" s="10" t="s">
        <v>11</v>
      </c>
      <c r="H662" s="10" t="s">
        <v>11</v>
      </c>
      <c r="I662" s="11">
        <v>0</v>
      </c>
      <c r="J662" s="11">
        <v>0</v>
      </c>
      <c r="K662" s="11">
        <f t="shared" si="229"/>
        <v>0</v>
      </c>
      <c r="L662" s="10">
        <v>0</v>
      </c>
      <c r="M662" s="10">
        <v>0</v>
      </c>
      <c r="N662" s="10">
        <v>0</v>
      </c>
      <c r="O662" s="10">
        <v>0</v>
      </c>
      <c r="P662" s="6">
        <f t="shared" ref="P662:P665" si="234">N662+F662</f>
        <v>0</v>
      </c>
    </row>
    <row r="663" spans="1:16">
      <c r="A663" s="8">
        <v>2920015065</v>
      </c>
      <c r="B663" s="28" t="s">
        <v>223</v>
      </c>
      <c r="C663" s="29"/>
      <c r="D663" s="30"/>
      <c r="E663" s="9" t="s">
        <v>21</v>
      </c>
      <c r="F663" s="10">
        <v>219754.96</v>
      </c>
      <c r="G663" s="10" t="s">
        <v>11</v>
      </c>
      <c r="H663" s="10" t="s">
        <v>11</v>
      </c>
      <c r="I663" s="11">
        <v>24818.087</v>
      </c>
      <c r="J663" s="11">
        <f>J668+J669</f>
        <v>0</v>
      </c>
      <c r="K663" s="11">
        <f t="shared" si="229"/>
        <v>24818.087</v>
      </c>
      <c r="L663" s="10">
        <v>942705.84</v>
      </c>
      <c r="M663" s="10">
        <f>M668+M669</f>
        <v>0</v>
      </c>
      <c r="N663" s="10">
        <f>N668+N669</f>
        <v>722950.87430999998</v>
      </c>
      <c r="O663" s="10">
        <v>942705.84</v>
      </c>
      <c r="P663" s="6">
        <f t="shared" si="234"/>
        <v>942705.83430999995</v>
      </c>
    </row>
    <row r="664" spans="1:16">
      <c r="A664" s="8">
        <v>2920015065</v>
      </c>
      <c r="B664" s="28" t="s">
        <v>223</v>
      </c>
      <c r="C664" s="29"/>
      <c r="D664" s="30"/>
      <c r="E664" s="9" t="s">
        <v>19</v>
      </c>
      <c r="F664" s="10">
        <v>11289.43</v>
      </c>
      <c r="G664" s="10" t="s">
        <v>11</v>
      </c>
      <c r="H664" s="10" t="s">
        <v>11</v>
      </c>
      <c r="I664" s="11">
        <v>11389.365</v>
      </c>
      <c r="J664" s="11">
        <f>J666+J667</f>
        <v>0</v>
      </c>
      <c r="K664" s="11">
        <f t="shared" si="229"/>
        <v>11389.365</v>
      </c>
      <c r="L664" s="10">
        <v>97279.14</v>
      </c>
      <c r="M664" s="10">
        <f>M666+M667</f>
        <v>0</v>
      </c>
      <c r="N664" s="10">
        <f>N666+N667</f>
        <v>85989.705750000008</v>
      </c>
      <c r="O664" s="10">
        <v>97279.14</v>
      </c>
      <c r="P664" s="6">
        <f t="shared" si="234"/>
        <v>97279.135750000016</v>
      </c>
    </row>
    <row r="665" spans="1:16">
      <c r="A665" s="8">
        <v>2920015065</v>
      </c>
      <c r="B665" s="28" t="s">
        <v>223</v>
      </c>
      <c r="C665" s="29"/>
      <c r="D665" s="30"/>
      <c r="E665" s="9" t="s">
        <v>2</v>
      </c>
      <c r="F665" s="10">
        <v>231044.39</v>
      </c>
      <c r="G665" s="10" t="s">
        <v>11</v>
      </c>
      <c r="H665" s="10" t="s">
        <v>11</v>
      </c>
      <c r="I665" s="11">
        <v>36207.451999999997</v>
      </c>
      <c r="J665" s="11">
        <f>J662+J663+J664</f>
        <v>0</v>
      </c>
      <c r="K665" s="11">
        <f t="shared" si="229"/>
        <v>36207.451999999997</v>
      </c>
      <c r="L665" s="10">
        <v>1039984.98</v>
      </c>
      <c r="M665" s="10">
        <f>M662+M663+M664</f>
        <v>0</v>
      </c>
      <c r="N665" s="10">
        <f>N662+N663+N664</f>
        <v>808940.58005999995</v>
      </c>
      <c r="O665" s="10">
        <v>1039984.98</v>
      </c>
      <c r="P665" s="6">
        <f t="shared" si="234"/>
        <v>1039984.97006</v>
      </c>
    </row>
    <row r="666" spans="1:16">
      <c r="A666" s="12"/>
      <c r="B666" s="12"/>
      <c r="C666" s="12" t="s">
        <v>71</v>
      </c>
      <c r="D666" s="12" t="s">
        <v>92</v>
      </c>
      <c r="E666" s="12" t="s">
        <v>19</v>
      </c>
      <c r="F666" s="13" t="s">
        <v>11</v>
      </c>
      <c r="G666" s="13">
        <v>33.79</v>
      </c>
      <c r="H666" s="13">
        <v>26.24</v>
      </c>
      <c r="I666" s="14">
        <v>11389.365</v>
      </c>
      <c r="J666" s="14">
        <v>0</v>
      </c>
      <c r="K666" s="14">
        <f t="shared" si="229"/>
        <v>11389.365</v>
      </c>
      <c r="L666" s="13">
        <v>85989.71</v>
      </c>
      <c r="M666" s="13">
        <f t="shared" si="231"/>
        <v>0</v>
      </c>
      <c r="N666" s="13">
        <f t="shared" ref="N666:N669" si="235">K666*(G666-H666)</f>
        <v>85989.705750000008</v>
      </c>
      <c r="O666" s="13" t="s">
        <v>11</v>
      </c>
      <c r="P666" s="23">
        <f t="shared" ref="P666:P669" si="236">N666</f>
        <v>85989.705750000008</v>
      </c>
    </row>
    <row r="667" spans="1:16">
      <c r="A667" s="12"/>
      <c r="B667" s="12"/>
      <c r="C667" s="12" t="s">
        <v>71</v>
      </c>
      <c r="D667" s="12" t="s">
        <v>92</v>
      </c>
      <c r="E667" s="12" t="s">
        <v>19</v>
      </c>
      <c r="F667" s="13" t="s">
        <v>11</v>
      </c>
      <c r="G667" s="13">
        <v>35.94</v>
      </c>
      <c r="H667" s="13">
        <v>28.1</v>
      </c>
      <c r="I667" s="14">
        <v>0</v>
      </c>
      <c r="J667" s="14">
        <v>0</v>
      </c>
      <c r="K667" s="14">
        <f t="shared" si="229"/>
        <v>0</v>
      </c>
      <c r="L667" s="13">
        <v>0</v>
      </c>
      <c r="M667" s="13">
        <f t="shared" si="231"/>
        <v>0</v>
      </c>
      <c r="N667" s="13">
        <f t="shared" si="235"/>
        <v>0</v>
      </c>
      <c r="O667" s="13" t="s">
        <v>11</v>
      </c>
      <c r="P667" s="23">
        <f t="shared" si="236"/>
        <v>0</v>
      </c>
    </row>
    <row r="668" spans="1:16">
      <c r="A668" s="12"/>
      <c r="B668" s="12"/>
      <c r="C668" s="12" t="s">
        <v>71</v>
      </c>
      <c r="D668" s="12" t="s">
        <v>92</v>
      </c>
      <c r="E668" s="12" t="s">
        <v>21</v>
      </c>
      <c r="F668" s="13" t="s">
        <v>11</v>
      </c>
      <c r="G668" s="13">
        <v>55.58</v>
      </c>
      <c r="H668" s="13">
        <v>26.45</v>
      </c>
      <c r="I668" s="14">
        <v>24818.087</v>
      </c>
      <c r="J668" s="14">
        <v>0</v>
      </c>
      <c r="K668" s="14">
        <f t="shared" si="229"/>
        <v>24818.087</v>
      </c>
      <c r="L668" s="13">
        <v>722950.88</v>
      </c>
      <c r="M668" s="13">
        <f t="shared" si="231"/>
        <v>0</v>
      </c>
      <c r="N668" s="13">
        <f t="shared" si="235"/>
        <v>722950.87430999998</v>
      </c>
      <c r="O668" s="13" t="s">
        <v>11</v>
      </c>
      <c r="P668" s="23">
        <f t="shared" si="236"/>
        <v>722950.87430999998</v>
      </c>
    </row>
    <row r="669" spans="1:16">
      <c r="A669" s="12"/>
      <c r="B669" s="12"/>
      <c r="C669" s="12" t="s">
        <v>71</v>
      </c>
      <c r="D669" s="12" t="s">
        <v>92</v>
      </c>
      <c r="E669" s="12" t="s">
        <v>21</v>
      </c>
      <c r="F669" s="13" t="s">
        <v>11</v>
      </c>
      <c r="G669" s="13">
        <v>58.59</v>
      </c>
      <c r="H669" s="13">
        <v>28.33</v>
      </c>
      <c r="I669" s="14">
        <v>0</v>
      </c>
      <c r="J669" s="14">
        <v>0</v>
      </c>
      <c r="K669" s="14">
        <f t="shared" si="229"/>
        <v>0</v>
      </c>
      <c r="L669" s="13">
        <v>0</v>
      </c>
      <c r="M669" s="13">
        <f t="shared" si="231"/>
        <v>0</v>
      </c>
      <c r="N669" s="13">
        <f t="shared" si="235"/>
        <v>0</v>
      </c>
      <c r="O669" s="13" t="s">
        <v>11</v>
      </c>
      <c r="P669" s="23">
        <f t="shared" si="236"/>
        <v>0</v>
      </c>
    </row>
    <row r="670" spans="1:16" ht="31.5">
      <c r="A670" s="8">
        <v>2921126071</v>
      </c>
      <c r="B670" s="28" t="s">
        <v>224</v>
      </c>
      <c r="C670" s="29"/>
      <c r="D670" s="30"/>
      <c r="E670" s="9" t="s">
        <v>20</v>
      </c>
      <c r="F670" s="10">
        <v>0</v>
      </c>
      <c r="G670" s="10" t="s">
        <v>11</v>
      </c>
      <c r="H670" s="10" t="s">
        <v>11</v>
      </c>
      <c r="I670" s="11">
        <v>0</v>
      </c>
      <c r="J670" s="11">
        <v>0</v>
      </c>
      <c r="K670" s="11">
        <f t="shared" si="229"/>
        <v>0</v>
      </c>
      <c r="L670" s="10">
        <v>0</v>
      </c>
      <c r="M670" s="10">
        <v>0</v>
      </c>
      <c r="N670" s="10">
        <v>0</v>
      </c>
      <c r="O670" s="10">
        <v>0</v>
      </c>
      <c r="P670" s="6">
        <f t="shared" ref="P670:P677" si="237">N670+F670</f>
        <v>0</v>
      </c>
    </row>
    <row r="671" spans="1:16">
      <c r="A671" s="8">
        <v>2921126071</v>
      </c>
      <c r="B671" s="28" t="s">
        <v>224</v>
      </c>
      <c r="C671" s="29"/>
      <c r="D671" s="30"/>
      <c r="E671" s="9" t="s">
        <v>21</v>
      </c>
      <c r="F671" s="10">
        <v>594841.59</v>
      </c>
      <c r="G671" s="10" t="s">
        <v>11</v>
      </c>
      <c r="H671" s="10" t="s">
        <v>11</v>
      </c>
      <c r="I671" s="11">
        <v>0</v>
      </c>
      <c r="J671" s="11">
        <v>0</v>
      </c>
      <c r="K671" s="11">
        <f t="shared" si="229"/>
        <v>0</v>
      </c>
      <c r="L671" s="10">
        <v>594841.59</v>
      </c>
      <c r="M671" s="10">
        <v>0</v>
      </c>
      <c r="N671" s="10">
        <v>0</v>
      </c>
      <c r="O671" s="10">
        <v>594841.59</v>
      </c>
      <c r="P671" s="6">
        <f t="shared" si="237"/>
        <v>594841.59</v>
      </c>
    </row>
    <row r="672" spans="1:16">
      <c r="A672" s="8">
        <v>2921126071</v>
      </c>
      <c r="B672" s="28" t="s">
        <v>224</v>
      </c>
      <c r="C672" s="29"/>
      <c r="D672" s="30"/>
      <c r="E672" s="9" t="s">
        <v>19</v>
      </c>
      <c r="F672" s="10">
        <v>299657.01</v>
      </c>
      <c r="G672" s="10" t="s">
        <v>11</v>
      </c>
      <c r="H672" s="10" t="s">
        <v>11</v>
      </c>
      <c r="I672" s="11">
        <v>0</v>
      </c>
      <c r="J672" s="11">
        <v>0</v>
      </c>
      <c r="K672" s="11">
        <f t="shared" si="229"/>
        <v>0</v>
      </c>
      <c r="L672" s="10">
        <v>299657.01</v>
      </c>
      <c r="M672" s="10">
        <v>0</v>
      </c>
      <c r="N672" s="10">
        <v>0</v>
      </c>
      <c r="O672" s="10">
        <v>299657.01</v>
      </c>
      <c r="P672" s="6">
        <f t="shared" si="237"/>
        <v>299657.01</v>
      </c>
    </row>
    <row r="673" spans="1:16">
      <c r="A673" s="8">
        <v>2921126071</v>
      </c>
      <c r="B673" s="28" t="s">
        <v>224</v>
      </c>
      <c r="C673" s="29"/>
      <c r="D673" s="30"/>
      <c r="E673" s="9" t="s">
        <v>2</v>
      </c>
      <c r="F673" s="10">
        <v>894498.6</v>
      </c>
      <c r="G673" s="10" t="s">
        <v>11</v>
      </c>
      <c r="H673" s="10" t="s">
        <v>11</v>
      </c>
      <c r="I673" s="11">
        <v>0</v>
      </c>
      <c r="J673" s="11">
        <f>J670+J671+J672</f>
        <v>0</v>
      </c>
      <c r="K673" s="11">
        <f t="shared" si="229"/>
        <v>0</v>
      </c>
      <c r="L673" s="10">
        <v>894498.6</v>
      </c>
      <c r="M673" s="10">
        <f>M670+M671+M672</f>
        <v>0</v>
      </c>
      <c r="N673" s="10">
        <f>N670+N671+N672</f>
        <v>0</v>
      </c>
      <c r="O673" s="10">
        <v>894498.6</v>
      </c>
      <c r="P673" s="6">
        <f t="shared" si="237"/>
        <v>894498.6</v>
      </c>
    </row>
    <row r="674" spans="1:16" ht="31.5">
      <c r="A674" s="8">
        <v>2921000738</v>
      </c>
      <c r="B674" s="28" t="s">
        <v>225</v>
      </c>
      <c r="C674" s="29"/>
      <c r="D674" s="30"/>
      <c r="E674" s="9" t="s">
        <v>20</v>
      </c>
      <c r="F674" s="10">
        <v>387.63</v>
      </c>
      <c r="G674" s="10" t="s">
        <v>11</v>
      </c>
      <c r="H674" s="10" t="s">
        <v>11</v>
      </c>
      <c r="I674" s="11">
        <v>627</v>
      </c>
      <c r="J674" s="11">
        <f>J680+J681</f>
        <v>65</v>
      </c>
      <c r="K674" s="11">
        <f t="shared" si="229"/>
        <v>692</v>
      </c>
      <c r="L674" s="10">
        <v>4644.96</v>
      </c>
      <c r="M674" s="10">
        <f>M680+M681</f>
        <v>437.45000000000005</v>
      </c>
      <c r="N674" s="10">
        <f>N680+N681</f>
        <v>4694.78</v>
      </c>
      <c r="O674" s="10">
        <v>4214.24</v>
      </c>
      <c r="P674" s="6">
        <f t="shared" si="237"/>
        <v>5082.41</v>
      </c>
    </row>
    <row r="675" spans="1:16">
      <c r="A675" s="8">
        <v>2921000738</v>
      </c>
      <c r="B675" s="28" t="s">
        <v>225</v>
      </c>
      <c r="C675" s="29"/>
      <c r="D675" s="30"/>
      <c r="E675" s="9" t="s">
        <v>21</v>
      </c>
      <c r="F675" s="10">
        <v>601.63</v>
      </c>
      <c r="G675" s="10" t="s">
        <v>11</v>
      </c>
      <c r="H675" s="10" t="s">
        <v>11</v>
      </c>
      <c r="I675" s="11">
        <v>587</v>
      </c>
      <c r="J675" s="11">
        <f>J682+J683</f>
        <v>53</v>
      </c>
      <c r="K675" s="11">
        <f t="shared" si="229"/>
        <v>640</v>
      </c>
      <c r="L675" s="10">
        <v>4589.32</v>
      </c>
      <c r="M675" s="10">
        <f>M682+M683</f>
        <v>356.69</v>
      </c>
      <c r="N675" s="10">
        <f>N682+N683</f>
        <v>4344.38</v>
      </c>
      <c r="O675" s="10">
        <v>4225.8999999999996</v>
      </c>
      <c r="P675" s="6">
        <f t="shared" si="237"/>
        <v>4946.01</v>
      </c>
    </row>
    <row r="676" spans="1:16">
      <c r="A676" s="8">
        <v>2921000738</v>
      </c>
      <c r="B676" s="28" t="s">
        <v>225</v>
      </c>
      <c r="C676" s="29"/>
      <c r="D676" s="30"/>
      <c r="E676" s="9" t="s">
        <v>19</v>
      </c>
      <c r="F676" s="10">
        <v>542.36</v>
      </c>
      <c r="G676" s="10" t="s">
        <v>11</v>
      </c>
      <c r="H676" s="10" t="s">
        <v>11</v>
      </c>
      <c r="I676" s="11">
        <v>1196</v>
      </c>
      <c r="J676" s="11">
        <f>J678+J679</f>
        <v>105</v>
      </c>
      <c r="K676" s="11">
        <f t="shared" si="229"/>
        <v>1301</v>
      </c>
      <c r="L676" s="10">
        <v>4547.4799999999996</v>
      </c>
      <c r="M676" s="10">
        <f>M678+M679</f>
        <v>296.10000000000002</v>
      </c>
      <c r="N676" s="10">
        <f>N678+N679</f>
        <v>4301.22</v>
      </c>
      <c r="O676" s="10">
        <v>4214.72</v>
      </c>
      <c r="P676" s="6">
        <f t="shared" si="237"/>
        <v>4843.58</v>
      </c>
    </row>
    <row r="677" spans="1:16">
      <c r="A677" s="8">
        <v>2921000738</v>
      </c>
      <c r="B677" s="28" t="s">
        <v>225</v>
      </c>
      <c r="C677" s="29"/>
      <c r="D677" s="30"/>
      <c r="E677" s="9" t="s">
        <v>2</v>
      </c>
      <c r="F677" s="10">
        <v>1531.62</v>
      </c>
      <c r="G677" s="10" t="s">
        <v>11</v>
      </c>
      <c r="H677" s="10" t="s">
        <v>11</v>
      </c>
      <c r="I677" s="11">
        <v>2410</v>
      </c>
      <c r="J677" s="11">
        <f>J674+J675+J676</f>
        <v>223</v>
      </c>
      <c r="K677" s="11">
        <f t="shared" si="229"/>
        <v>2633</v>
      </c>
      <c r="L677" s="10">
        <v>13781.76</v>
      </c>
      <c r="M677" s="10">
        <f>M674+M675+M676</f>
        <v>1090.2400000000002</v>
      </c>
      <c r="N677" s="10">
        <f>N674+N675+N676</f>
        <v>13340.380000000001</v>
      </c>
      <c r="O677" s="10">
        <v>12654.86</v>
      </c>
      <c r="P677" s="6">
        <f t="shared" si="237"/>
        <v>14872</v>
      </c>
    </row>
    <row r="678" spans="1:16">
      <c r="A678" s="12"/>
      <c r="B678" s="12"/>
      <c r="C678" s="12" t="s">
        <v>26</v>
      </c>
      <c r="D678" s="12" t="s">
        <v>121</v>
      </c>
      <c r="E678" s="12" t="s">
        <v>19</v>
      </c>
      <c r="F678" s="13" t="s">
        <v>11</v>
      </c>
      <c r="G678" s="13">
        <v>21.94</v>
      </c>
      <c r="H678" s="13">
        <v>18.190000000000001</v>
      </c>
      <c r="I678" s="14">
        <v>680</v>
      </c>
      <c r="J678" s="14">
        <v>0</v>
      </c>
      <c r="K678" s="14">
        <f t="shared" si="229"/>
        <v>680</v>
      </c>
      <c r="L678" s="13">
        <v>2550</v>
      </c>
      <c r="M678" s="13">
        <f t="shared" si="231"/>
        <v>0</v>
      </c>
      <c r="N678" s="13">
        <f t="shared" ref="N678:N683" si="238">K678*(G678-H678)</f>
        <v>2550</v>
      </c>
      <c r="O678" s="13" t="s">
        <v>11</v>
      </c>
      <c r="P678" s="23">
        <f t="shared" ref="P678:P683" si="239">N678</f>
        <v>2550</v>
      </c>
    </row>
    <row r="679" spans="1:16">
      <c r="A679" s="12"/>
      <c r="B679" s="12"/>
      <c r="C679" s="12" t="s">
        <v>26</v>
      </c>
      <c r="D679" s="12" t="s">
        <v>121</v>
      </c>
      <c r="E679" s="12" t="s">
        <v>19</v>
      </c>
      <c r="F679" s="13" t="s">
        <v>11</v>
      </c>
      <c r="G679" s="13">
        <v>22.3</v>
      </c>
      <c r="H679" s="13">
        <v>19.48</v>
      </c>
      <c r="I679" s="14">
        <v>516</v>
      </c>
      <c r="J679" s="14">
        <v>105</v>
      </c>
      <c r="K679" s="14">
        <f t="shared" si="229"/>
        <v>621</v>
      </c>
      <c r="L679" s="13">
        <v>1455.12</v>
      </c>
      <c r="M679" s="13">
        <f t="shared" si="231"/>
        <v>296.10000000000002</v>
      </c>
      <c r="N679" s="13">
        <f t="shared" si="238"/>
        <v>1751.2200000000003</v>
      </c>
      <c r="O679" s="13" t="s">
        <v>11</v>
      </c>
      <c r="P679" s="23">
        <f t="shared" si="239"/>
        <v>1751.2200000000003</v>
      </c>
    </row>
    <row r="680" spans="1:16" ht="31.5">
      <c r="A680" s="12"/>
      <c r="B680" s="12"/>
      <c r="C680" s="12" t="s">
        <v>26</v>
      </c>
      <c r="D680" s="12" t="s">
        <v>121</v>
      </c>
      <c r="E680" s="12" t="s">
        <v>20</v>
      </c>
      <c r="F680" s="13" t="s">
        <v>11</v>
      </c>
      <c r="G680" s="13">
        <v>27.18</v>
      </c>
      <c r="H680" s="13">
        <v>20.34</v>
      </c>
      <c r="I680" s="14">
        <v>342</v>
      </c>
      <c r="J680" s="14">
        <v>0</v>
      </c>
      <c r="K680" s="14">
        <f t="shared" si="229"/>
        <v>342</v>
      </c>
      <c r="L680" s="13">
        <v>2339.2800000000002</v>
      </c>
      <c r="M680" s="13">
        <f t="shared" si="231"/>
        <v>0</v>
      </c>
      <c r="N680" s="13">
        <f t="shared" si="238"/>
        <v>2339.2799999999997</v>
      </c>
      <c r="O680" s="13" t="s">
        <v>11</v>
      </c>
      <c r="P680" s="23">
        <f t="shared" si="239"/>
        <v>2339.2799999999997</v>
      </c>
    </row>
    <row r="681" spans="1:16" ht="31.5">
      <c r="A681" s="12"/>
      <c r="B681" s="12"/>
      <c r="C681" s="12" t="s">
        <v>26</v>
      </c>
      <c r="D681" s="12" t="s">
        <v>121</v>
      </c>
      <c r="E681" s="12" t="s">
        <v>20</v>
      </c>
      <c r="F681" s="13" t="s">
        <v>11</v>
      </c>
      <c r="G681" s="13">
        <v>28.8</v>
      </c>
      <c r="H681" s="13">
        <v>22.07</v>
      </c>
      <c r="I681" s="14">
        <v>285</v>
      </c>
      <c r="J681" s="14">
        <v>65</v>
      </c>
      <c r="K681" s="14">
        <f t="shared" si="229"/>
        <v>350</v>
      </c>
      <c r="L681" s="13">
        <v>1918.05</v>
      </c>
      <c r="M681" s="13">
        <f t="shared" si="231"/>
        <v>437.45000000000005</v>
      </c>
      <c r="N681" s="13">
        <f t="shared" si="238"/>
        <v>2355.5</v>
      </c>
      <c r="O681" s="13" t="s">
        <v>11</v>
      </c>
      <c r="P681" s="23">
        <f t="shared" si="239"/>
        <v>2355.5</v>
      </c>
    </row>
    <row r="682" spans="1:16">
      <c r="A682" s="12"/>
      <c r="B682" s="12"/>
      <c r="C682" s="12" t="s">
        <v>26</v>
      </c>
      <c r="D682" s="12" t="s">
        <v>121</v>
      </c>
      <c r="E682" s="12" t="s">
        <v>21</v>
      </c>
      <c r="F682" s="13" t="s">
        <v>11</v>
      </c>
      <c r="G682" s="13">
        <v>27.18</v>
      </c>
      <c r="H682" s="13">
        <v>20.34</v>
      </c>
      <c r="I682" s="14">
        <v>338</v>
      </c>
      <c r="J682" s="14">
        <v>0</v>
      </c>
      <c r="K682" s="14">
        <f t="shared" si="229"/>
        <v>338</v>
      </c>
      <c r="L682" s="13">
        <v>2311.92</v>
      </c>
      <c r="M682" s="13">
        <f t="shared" si="231"/>
        <v>0</v>
      </c>
      <c r="N682" s="13">
        <f t="shared" si="238"/>
        <v>2311.92</v>
      </c>
      <c r="O682" s="13" t="s">
        <v>11</v>
      </c>
      <c r="P682" s="23">
        <f t="shared" si="239"/>
        <v>2311.92</v>
      </c>
    </row>
    <row r="683" spans="1:16">
      <c r="A683" s="12"/>
      <c r="B683" s="12"/>
      <c r="C683" s="12" t="s">
        <v>26</v>
      </c>
      <c r="D683" s="12" t="s">
        <v>121</v>
      </c>
      <c r="E683" s="12" t="s">
        <v>21</v>
      </c>
      <c r="F683" s="13" t="s">
        <v>11</v>
      </c>
      <c r="G683" s="13">
        <v>28.8</v>
      </c>
      <c r="H683" s="13">
        <v>22.07</v>
      </c>
      <c r="I683" s="14">
        <v>249</v>
      </c>
      <c r="J683" s="14">
        <v>53</v>
      </c>
      <c r="K683" s="14">
        <f t="shared" si="229"/>
        <v>302</v>
      </c>
      <c r="L683" s="13">
        <v>1675.77</v>
      </c>
      <c r="M683" s="13">
        <f t="shared" si="231"/>
        <v>356.69</v>
      </c>
      <c r="N683" s="13">
        <f t="shared" si="238"/>
        <v>2032.46</v>
      </c>
      <c r="O683" s="13" t="s">
        <v>11</v>
      </c>
      <c r="P683" s="23">
        <f t="shared" si="239"/>
        <v>2032.46</v>
      </c>
    </row>
    <row r="684" spans="1:16" ht="31.5">
      <c r="A684" s="8">
        <v>2921127533</v>
      </c>
      <c r="B684" s="28" t="s">
        <v>226</v>
      </c>
      <c r="C684" s="29"/>
      <c r="D684" s="30"/>
      <c r="E684" s="9" t="s">
        <v>20</v>
      </c>
      <c r="F684" s="10">
        <v>0</v>
      </c>
      <c r="G684" s="10" t="s">
        <v>11</v>
      </c>
      <c r="H684" s="10" t="s">
        <v>11</v>
      </c>
      <c r="I684" s="11">
        <v>0</v>
      </c>
      <c r="J684" s="11">
        <v>0</v>
      </c>
      <c r="K684" s="11">
        <f t="shared" si="229"/>
        <v>0</v>
      </c>
      <c r="L684" s="10">
        <v>0</v>
      </c>
      <c r="M684" s="10">
        <v>0</v>
      </c>
      <c r="N684" s="10">
        <v>0</v>
      </c>
      <c r="O684" s="10">
        <v>0</v>
      </c>
      <c r="P684" s="6">
        <f t="shared" ref="P684:P687" si="240">N684+F684</f>
        <v>0</v>
      </c>
    </row>
    <row r="685" spans="1:16">
      <c r="A685" s="8">
        <v>2921127533</v>
      </c>
      <c r="B685" s="28" t="s">
        <v>226</v>
      </c>
      <c r="C685" s="29"/>
      <c r="D685" s="30"/>
      <c r="E685" s="9" t="s">
        <v>21</v>
      </c>
      <c r="F685" s="10">
        <v>0</v>
      </c>
      <c r="G685" s="10" t="s">
        <v>11</v>
      </c>
      <c r="H685" s="10" t="s">
        <v>11</v>
      </c>
      <c r="I685" s="11">
        <v>11367.816000000001</v>
      </c>
      <c r="J685" s="11">
        <f>J690+J691</f>
        <v>1188.9349999999999</v>
      </c>
      <c r="K685" s="11">
        <f t="shared" si="229"/>
        <v>12556.751</v>
      </c>
      <c r="L685" s="10">
        <v>2413498.61</v>
      </c>
      <c r="M685" s="10">
        <f>M690+M691</f>
        <v>251221.96549999999</v>
      </c>
      <c r="N685" s="10">
        <f>N690+N691</f>
        <v>2664720.5754800001</v>
      </c>
      <c r="O685" s="10">
        <v>2142717.86</v>
      </c>
      <c r="P685" s="6">
        <f t="shared" si="240"/>
        <v>2664720.5754800001</v>
      </c>
    </row>
    <row r="686" spans="1:16">
      <c r="A686" s="8">
        <v>2921127533</v>
      </c>
      <c r="B686" s="28" t="s">
        <v>226</v>
      </c>
      <c r="C686" s="29"/>
      <c r="D686" s="30"/>
      <c r="E686" s="9" t="s">
        <v>19</v>
      </c>
      <c r="F686" s="10">
        <v>0</v>
      </c>
      <c r="G686" s="10" t="s">
        <v>11</v>
      </c>
      <c r="H686" s="10" t="s">
        <v>11</v>
      </c>
      <c r="I686" s="11">
        <v>11537.617</v>
      </c>
      <c r="J686" s="11">
        <f>J688+J689</f>
        <v>1161.663</v>
      </c>
      <c r="K686" s="11">
        <f t="shared" si="229"/>
        <v>12699.28</v>
      </c>
      <c r="L686" s="10">
        <v>1011668.63</v>
      </c>
      <c r="M686" s="10">
        <f>M688+M689</f>
        <v>100925.28143999999</v>
      </c>
      <c r="N686" s="10">
        <f>N688+N689</f>
        <v>1112593.9240999999</v>
      </c>
      <c r="O686" s="10">
        <v>903580.38</v>
      </c>
      <c r="P686" s="6">
        <f t="shared" si="240"/>
        <v>1112593.9240999999</v>
      </c>
    </row>
    <row r="687" spans="1:16">
      <c r="A687" s="8">
        <v>2921127533</v>
      </c>
      <c r="B687" s="28" t="s">
        <v>226</v>
      </c>
      <c r="C687" s="29"/>
      <c r="D687" s="30"/>
      <c r="E687" s="9" t="s">
        <v>2</v>
      </c>
      <c r="F687" s="10">
        <v>0</v>
      </c>
      <c r="G687" s="10" t="s">
        <v>11</v>
      </c>
      <c r="H687" s="10" t="s">
        <v>11</v>
      </c>
      <c r="I687" s="11">
        <v>22905.433000000001</v>
      </c>
      <c r="J687" s="11">
        <f>J684+J685+J686</f>
        <v>2350.598</v>
      </c>
      <c r="K687" s="11">
        <f t="shared" si="229"/>
        <v>25256.031000000003</v>
      </c>
      <c r="L687" s="10">
        <v>3425167.24</v>
      </c>
      <c r="M687" s="10">
        <f>M684+M685+M686</f>
        <v>352147.24693999998</v>
      </c>
      <c r="N687" s="10">
        <f>N684+N685+N686</f>
        <v>3777314.4995800001</v>
      </c>
      <c r="O687" s="10">
        <v>3046298.24</v>
      </c>
      <c r="P687" s="6">
        <f t="shared" si="240"/>
        <v>3777314.4995800001</v>
      </c>
    </row>
    <row r="688" spans="1:16">
      <c r="A688" s="12"/>
      <c r="B688" s="12"/>
      <c r="C688" s="12" t="s">
        <v>26</v>
      </c>
      <c r="D688" s="12" t="s">
        <v>114</v>
      </c>
      <c r="E688" s="12" t="s">
        <v>19</v>
      </c>
      <c r="F688" s="13" t="s">
        <v>11</v>
      </c>
      <c r="G688" s="13">
        <v>106.48</v>
      </c>
      <c r="H688" s="13">
        <v>18.3</v>
      </c>
      <c r="I688" s="14">
        <v>7138.8289999999997</v>
      </c>
      <c r="J688" s="14">
        <v>0</v>
      </c>
      <c r="K688" s="14">
        <f t="shared" si="229"/>
        <v>7138.8289999999997</v>
      </c>
      <c r="L688" s="13">
        <v>629501.93999999994</v>
      </c>
      <c r="M688" s="13">
        <f t="shared" si="231"/>
        <v>0</v>
      </c>
      <c r="N688" s="13">
        <f t="shared" ref="N688:N691" si="241">K688*(G688-H688)</f>
        <v>629501.94122000004</v>
      </c>
      <c r="O688" s="13" t="s">
        <v>11</v>
      </c>
      <c r="P688" s="23">
        <f t="shared" ref="P688:P691" si="242">N688</f>
        <v>629501.94122000004</v>
      </c>
    </row>
    <row r="689" spans="1:16">
      <c r="A689" s="12"/>
      <c r="B689" s="12"/>
      <c r="C689" s="12" t="s">
        <v>26</v>
      </c>
      <c r="D689" s="12" t="s">
        <v>114</v>
      </c>
      <c r="E689" s="12" t="s">
        <v>19</v>
      </c>
      <c r="F689" s="13" t="s">
        <v>11</v>
      </c>
      <c r="G689" s="13">
        <v>106.48</v>
      </c>
      <c r="H689" s="13">
        <v>19.600000000000001</v>
      </c>
      <c r="I689" s="14">
        <v>4398.7879999999996</v>
      </c>
      <c r="J689" s="14">
        <v>1161.663</v>
      </c>
      <c r="K689" s="14">
        <f t="shared" si="229"/>
        <v>5560.4509999999991</v>
      </c>
      <c r="L689" s="13">
        <v>382166.69</v>
      </c>
      <c r="M689" s="13">
        <f t="shared" si="231"/>
        <v>100925.28143999999</v>
      </c>
      <c r="N689" s="13">
        <f t="shared" si="241"/>
        <v>483091.98287999991</v>
      </c>
      <c r="O689" s="13" t="s">
        <v>11</v>
      </c>
      <c r="P689" s="23">
        <f t="shared" si="242"/>
        <v>483091.98287999991</v>
      </c>
    </row>
    <row r="690" spans="1:16">
      <c r="A690" s="12"/>
      <c r="B690" s="12"/>
      <c r="C690" s="12" t="s">
        <v>26</v>
      </c>
      <c r="D690" s="12" t="s">
        <v>114</v>
      </c>
      <c r="E690" s="12" t="s">
        <v>21</v>
      </c>
      <c r="F690" s="13" t="s">
        <v>11</v>
      </c>
      <c r="G690" s="13">
        <v>235.93</v>
      </c>
      <c r="H690" s="13">
        <v>23</v>
      </c>
      <c r="I690" s="14">
        <v>7042.3860000000004</v>
      </c>
      <c r="J690" s="14">
        <v>0</v>
      </c>
      <c r="K690" s="14">
        <f t="shared" si="229"/>
        <v>7042.3860000000004</v>
      </c>
      <c r="L690" s="13">
        <v>1499535.25</v>
      </c>
      <c r="M690" s="13">
        <f t="shared" si="231"/>
        <v>0</v>
      </c>
      <c r="N690" s="13">
        <f t="shared" si="241"/>
        <v>1499535.2509800002</v>
      </c>
      <c r="O690" s="13" t="s">
        <v>11</v>
      </c>
      <c r="P690" s="23">
        <f t="shared" si="242"/>
        <v>1499535.2509800002</v>
      </c>
    </row>
    <row r="691" spans="1:16">
      <c r="A691" s="12"/>
      <c r="B691" s="12"/>
      <c r="C691" s="12" t="s">
        <v>26</v>
      </c>
      <c r="D691" s="12" t="s">
        <v>114</v>
      </c>
      <c r="E691" s="12" t="s">
        <v>21</v>
      </c>
      <c r="F691" s="13" t="s">
        <v>11</v>
      </c>
      <c r="G691" s="13">
        <v>235.93</v>
      </c>
      <c r="H691" s="13">
        <v>24.63</v>
      </c>
      <c r="I691" s="14">
        <v>4325.43</v>
      </c>
      <c r="J691" s="14">
        <v>1188.9349999999999</v>
      </c>
      <c r="K691" s="14">
        <f t="shared" si="229"/>
        <v>5514.3649999999998</v>
      </c>
      <c r="L691" s="13">
        <v>913963.36</v>
      </c>
      <c r="M691" s="13">
        <f t="shared" si="231"/>
        <v>251221.96549999999</v>
      </c>
      <c r="N691" s="13">
        <f t="shared" si="241"/>
        <v>1165185.3245000001</v>
      </c>
      <c r="O691" s="13" t="s">
        <v>11</v>
      </c>
      <c r="P691" s="23">
        <f t="shared" si="242"/>
        <v>1165185.3245000001</v>
      </c>
    </row>
    <row r="692" spans="1:16" ht="31.5">
      <c r="A692" s="8">
        <v>2921009040</v>
      </c>
      <c r="B692" s="28" t="s">
        <v>227</v>
      </c>
      <c r="C692" s="29"/>
      <c r="D692" s="30"/>
      <c r="E692" s="9" t="s">
        <v>20</v>
      </c>
      <c r="F692" s="10">
        <v>0</v>
      </c>
      <c r="G692" s="10" t="s">
        <v>11</v>
      </c>
      <c r="H692" s="10" t="s">
        <v>11</v>
      </c>
      <c r="I692" s="11">
        <v>0</v>
      </c>
      <c r="J692" s="11">
        <v>0</v>
      </c>
      <c r="K692" s="11">
        <f t="shared" si="229"/>
        <v>0</v>
      </c>
      <c r="L692" s="10">
        <v>0</v>
      </c>
      <c r="M692" s="10">
        <v>0</v>
      </c>
      <c r="N692" s="10">
        <v>0</v>
      </c>
      <c r="O692" s="10">
        <v>0</v>
      </c>
      <c r="P692" s="6">
        <f t="shared" ref="P692:P699" si="243">N692+F692</f>
        <v>0</v>
      </c>
    </row>
    <row r="693" spans="1:16">
      <c r="A693" s="8">
        <v>2921009040</v>
      </c>
      <c r="B693" s="28" t="s">
        <v>227</v>
      </c>
      <c r="C693" s="29"/>
      <c r="D693" s="30"/>
      <c r="E693" s="9" t="s">
        <v>21</v>
      </c>
      <c r="F693" s="10">
        <v>0</v>
      </c>
      <c r="G693" s="10" t="s">
        <v>11</v>
      </c>
      <c r="H693" s="10" t="s">
        <v>11</v>
      </c>
      <c r="I693" s="11">
        <v>0</v>
      </c>
      <c r="J693" s="11">
        <v>0</v>
      </c>
      <c r="K693" s="11">
        <f t="shared" si="229"/>
        <v>0</v>
      </c>
      <c r="L693" s="10">
        <v>0</v>
      </c>
      <c r="M693" s="10">
        <v>0</v>
      </c>
      <c r="N693" s="10">
        <v>0</v>
      </c>
      <c r="O693" s="10">
        <v>0</v>
      </c>
      <c r="P693" s="6">
        <f t="shared" si="243"/>
        <v>0</v>
      </c>
    </row>
    <row r="694" spans="1:16">
      <c r="A694" s="8">
        <v>2921009040</v>
      </c>
      <c r="B694" s="28" t="s">
        <v>227</v>
      </c>
      <c r="C694" s="29"/>
      <c r="D694" s="30"/>
      <c r="E694" s="9" t="s">
        <v>19</v>
      </c>
      <c r="F694" s="10">
        <v>49595.4</v>
      </c>
      <c r="G694" s="10" t="s">
        <v>11</v>
      </c>
      <c r="H694" s="10" t="s">
        <v>11</v>
      </c>
      <c r="I694" s="11">
        <v>0</v>
      </c>
      <c r="J694" s="11">
        <v>0</v>
      </c>
      <c r="K694" s="11">
        <f t="shared" si="229"/>
        <v>0</v>
      </c>
      <c r="L694" s="10">
        <v>49595.4</v>
      </c>
      <c r="M694" s="10">
        <v>0</v>
      </c>
      <c r="N694" s="10">
        <v>0</v>
      </c>
      <c r="O694" s="10">
        <v>49595.4</v>
      </c>
      <c r="P694" s="6">
        <f t="shared" si="243"/>
        <v>49595.4</v>
      </c>
    </row>
    <row r="695" spans="1:16">
      <c r="A695" s="8">
        <v>2921009040</v>
      </c>
      <c r="B695" s="28" t="s">
        <v>227</v>
      </c>
      <c r="C695" s="29"/>
      <c r="D695" s="30"/>
      <c r="E695" s="9" t="s">
        <v>2</v>
      </c>
      <c r="F695" s="10">
        <v>49595.4</v>
      </c>
      <c r="G695" s="10" t="s">
        <v>11</v>
      </c>
      <c r="H695" s="10" t="s">
        <v>11</v>
      </c>
      <c r="I695" s="11">
        <v>0</v>
      </c>
      <c r="J695" s="11">
        <f>J692+J693+J694</f>
        <v>0</v>
      </c>
      <c r="K695" s="11">
        <f t="shared" si="229"/>
        <v>0</v>
      </c>
      <c r="L695" s="10">
        <v>49595.4</v>
      </c>
      <c r="M695" s="10">
        <f>M692+M693+M694</f>
        <v>0</v>
      </c>
      <c r="N695" s="10">
        <f>N692+N693+N694</f>
        <v>0</v>
      </c>
      <c r="O695" s="10">
        <v>49595.4</v>
      </c>
      <c r="P695" s="6">
        <f t="shared" si="243"/>
        <v>49595.4</v>
      </c>
    </row>
    <row r="696" spans="1:16" ht="31.5">
      <c r="A696" s="8">
        <v>7708503727</v>
      </c>
      <c r="B696" s="28" t="s">
        <v>228</v>
      </c>
      <c r="C696" s="29"/>
      <c r="D696" s="30"/>
      <c r="E696" s="9" t="s">
        <v>20</v>
      </c>
      <c r="F696" s="10">
        <v>5823.24</v>
      </c>
      <c r="G696" s="10" t="s">
        <v>11</v>
      </c>
      <c r="H696" s="10" t="s">
        <v>11</v>
      </c>
      <c r="I696" s="11">
        <v>8519.66</v>
      </c>
      <c r="J696" s="11">
        <f>J701+J702+J705+J706</f>
        <v>748.16399999999999</v>
      </c>
      <c r="K696" s="11">
        <f t="shared" si="229"/>
        <v>9267.8240000000005</v>
      </c>
      <c r="L696" s="10">
        <v>79034.42</v>
      </c>
      <c r="M696" s="10">
        <f>M701+M702+M705+M706</f>
        <v>6296.4744599999976</v>
      </c>
      <c r="N696" s="10">
        <f>N701+N702+N705+N706</f>
        <v>79507.663099999976</v>
      </c>
      <c r="O696" s="10">
        <v>72737.94</v>
      </c>
      <c r="P696" s="6">
        <f t="shared" si="243"/>
        <v>85330.903099999981</v>
      </c>
    </row>
    <row r="697" spans="1:16">
      <c r="A697" s="8">
        <v>7708503727</v>
      </c>
      <c r="B697" s="28" t="s">
        <v>228</v>
      </c>
      <c r="C697" s="29"/>
      <c r="D697" s="30"/>
      <c r="E697" s="9" t="s">
        <v>21</v>
      </c>
      <c r="F697" s="10">
        <v>44646.080000000002</v>
      </c>
      <c r="G697" s="10" t="s">
        <v>11</v>
      </c>
      <c r="H697" s="10" t="s">
        <v>11</v>
      </c>
      <c r="I697" s="11">
        <v>14085.671</v>
      </c>
      <c r="J697" s="11">
        <f>J707+J708+J709+J710</f>
        <v>1243.6189999999999</v>
      </c>
      <c r="K697" s="11">
        <f t="shared" si="229"/>
        <v>15329.29</v>
      </c>
      <c r="L697" s="10">
        <v>192182.36</v>
      </c>
      <c r="M697" s="10">
        <f>M707+M708+M709+M710</f>
        <v>13017.079659999994</v>
      </c>
      <c r="N697" s="10">
        <f>N707+N708+N709+N710</f>
        <v>160553.34478999997</v>
      </c>
      <c r="O697" s="10">
        <v>179165.28</v>
      </c>
      <c r="P697" s="6">
        <f t="shared" si="243"/>
        <v>205199.42478999996</v>
      </c>
    </row>
    <row r="698" spans="1:16">
      <c r="A698" s="8">
        <v>7708503727</v>
      </c>
      <c r="B698" s="28" t="s">
        <v>228</v>
      </c>
      <c r="C698" s="29"/>
      <c r="D698" s="30"/>
      <c r="E698" s="9" t="s">
        <v>19</v>
      </c>
      <c r="F698" s="10">
        <v>178391.45</v>
      </c>
      <c r="G698" s="10" t="s">
        <v>11</v>
      </c>
      <c r="H698" s="10" t="s">
        <v>11</v>
      </c>
      <c r="I698" s="11">
        <v>35662.495999999999</v>
      </c>
      <c r="J698" s="11">
        <f>J700+J703+J704</f>
        <v>1336.3230000000001</v>
      </c>
      <c r="K698" s="11">
        <f t="shared" si="229"/>
        <v>36998.818999999996</v>
      </c>
      <c r="L698" s="10">
        <v>968449.75</v>
      </c>
      <c r="M698" s="10">
        <f>M700+M703+M704</f>
        <v>42374.802330000006</v>
      </c>
      <c r="N698" s="10">
        <f>N700+N703+N704</f>
        <v>832433.10812000022</v>
      </c>
      <c r="O698" s="10">
        <v>926074.95</v>
      </c>
      <c r="P698" s="6">
        <f t="shared" si="243"/>
        <v>1010824.5581200002</v>
      </c>
    </row>
    <row r="699" spans="1:16">
      <c r="A699" s="8">
        <v>7708503727</v>
      </c>
      <c r="B699" s="28" t="s">
        <v>228</v>
      </c>
      <c r="C699" s="29"/>
      <c r="D699" s="30"/>
      <c r="E699" s="9" t="s">
        <v>2</v>
      </c>
      <c r="F699" s="10">
        <v>228860.77</v>
      </c>
      <c r="G699" s="10" t="s">
        <v>11</v>
      </c>
      <c r="H699" s="10" t="s">
        <v>11</v>
      </c>
      <c r="I699" s="11">
        <v>58267.826999999997</v>
      </c>
      <c r="J699" s="11">
        <f>J696+J697+J698</f>
        <v>3328.1059999999998</v>
      </c>
      <c r="K699" s="11">
        <f t="shared" si="229"/>
        <v>61595.932999999997</v>
      </c>
      <c r="L699" s="10">
        <v>1239666.53</v>
      </c>
      <c r="M699" s="10">
        <f>M696+M697+M698</f>
        <v>61688.356449999999</v>
      </c>
      <c r="N699" s="10">
        <f>N696+N697+N698</f>
        <v>1072494.1160100002</v>
      </c>
      <c r="O699" s="10">
        <v>1177978.17</v>
      </c>
      <c r="P699" s="6">
        <f t="shared" si="243"/>
        <v>1301354.8860100002</v>
      </c>
    </row>
    <row r="700" spans="1:16">
      <c r="A700" s="12"/>
      <c r="B700" s="12"/>
      <c r="C700" s="12" t="s">
        <v>17</v>
      </c>
      <c r="D700" s="12" t="s">
        <v>18</v>
      </c>
      <c r="E700" s="12" t="s">
        <v>19</v>
      </c>
      <c r="F700" s="13" t="s">
        <v>11</v>
      </c>
      <c r="G700" s="13">
        <v>52.27</v>
      </c>
      <c r="H700" s="13">
        <v>50.93</v>
      </c>
      <c r="I700" s="14">
        <v>10357.897000000001</v>
      </c>
      <c r="J700" s="14">
        <v>0</v>
      </c>
      <c r="K700" s="14">
        <f t="shared" si="229"/>
        <v>10357.897000000001</v>
      </c>
      <c r="L700" s="13">
        <v>13879.58</v>
      </c>
      <c r="M700" s="13">
        <f t="shared" si="231"/>
        <v>0</v>
      </c>
      <c r="N700" s="13">
        <f t="shared" ref="N700:N710" si="244">K700*(G700-H700)</f>
        <v>13879.581980000037</v>
      </c>
      <c r="O700" s="13" t="s">
        <v>11</v>
      </c>
      <c r="P700" s="23">
        <f t="shared" ref="P700:P710" si="245">N700</f>
        <v>13879.581980000037</v>
      </c>
    </row>
    <row r="701" spans="1:16" ht="31.5">
      <c r="A701" s="12"/>
      <c r="B701" s="12"/>
      <c r="C701" s="12" t="s">
        <v>41</v>
      </c>
      <c r="D701" s="12" t="s">
        <v>42</v>
      </c>
      <c r="E701" s="12" t="s">
        <v>20</v>
      </c>
      <c r="F701" s="13" t="s">
        <v>11</v>
      </c>
      <c r="G701" s="13">
        <v>34.270000000000003</v>
      </c>
      <c r="H701" s="13">
        <v>27.42</v>
      </c>
      <c r="I701" s="14">
        <v>2431.4899999999998</v>
      </c>
      <c r="J701" s="14">
        <v>0</v>
      </c>
      <c r="K701" s="14">
        <f t="shared" si="229"/>
        <v>2431.4899999999998</v>
      </c>
      <c r="L701" s="13">
        <v>16655.7</v>
      </c>
      <c r="M701" s="13">
        <f t="shared" si="231"/>
        <v>0</v>
      </c>
      <c r="N701" s="13">
        <f t="shared" si="244"/>
        <v>16655.7065</v>
      </c>
      <c r="O701" s="13" t="s">
        <v>11</v>
      </c>
      <c r="P701" s="23">
        <f t="shared" si="245"/>
        <v>16655.7065</v>
      </c>
    </row>
    <row r="702" spans="1:16" ht="31.5">
      <c r="A702" s="12"/>
      <c r="B702" s="12"/>
      <c r="C702" s="12" t="s">
        <v>41</v>
      </c>
      <c r="D702" s="12" t="s">
        <v>42</v>
      </c>
      <c r="E702" s="12" t="s">
        <v>20</v>
      </c>
      <c r="F702" s="13" t="s">
        <v>11</v>
      </c>
      <c r="G702" s="13">
        <v>34.78</v>
      </c>
      <c r="H702" s="13">
        <v>29.37</v>
      </c>
      <c r="I702" s="14">
        <v>1188.912</v>
      </c>
      <c r="J702" s="14">
        <v>273.71100000000001</v>
      </c>
      <c r="K702" s="14">
        <f t="shared" si="229"/>
        <v>1462.623</v>
      </c>
      <c r="L702" s="13">
        <v>6432.02</v>
      </c>
      <c r="M702" s="13">
        <f t="shared" si="231"/>
        <v>1480.7765100000001</v>
      </c>
      <c r="N702" s="13">
        <f t="shared" si="244"/>
        <v>7912.79043</v>
      </c>
      <c r="O702" s="13" t="s">
        <v>11</v>
      </c>
      <c r="P702" s="23">
        <f t="shared" si="245"/>
        <v>7912.79043</v>
      </c>
    </row>
    <row r="703" spans="1:16">
      <c r="A703" s="12"/>
      <c r="B703" s="12"/>
      <c r="C703" s="12" t="s">
        <v>71</v>
      </c>
      <c r="D703" s="12" t="s">
        <v>92</v>
      </c>
      <c r="E703" s="12" t="s">
        <v>19</v>
      </c>
      <c r="F703" s="13" t="s">
        <v>11</v>
      </c>
      <c r="G703" s="13">
        <v>52.27</v>
      </c>
      <c r="H703" s="13">
        <v>22.24</v>
      </c>
      <c r="I703" s="14">
        <v>15613.161</v>
      </c>
      <c r="J703" s="14">
        <v>0</v>
      </c>
      <c r="K703" s="14">
        <f t="shared" si="229"/>
        <v>15613.161</v>
      </c>
      <c r="L703" s="13">
        <v>468863.23</v>
      </c>
      <c r="M703" s="13">
        <f t="shared" si="231"/>
        <v>0</v>
      </c>
      <c r="N703" s="13">
        <f t="shared" si="244"/>
        <v>468863.22483000008</v>
      </c>
      <c r="O703" s="13" t="s">
        <v>11</v>
      </c>
      <c r="P703" s="23">
        <f t="shared" si="245"/>
        <v>468863.22483000008</v>
      </c>
    </row>
    <row r="704" spans="1:16">
      <c r="A704" s="12"/>
      <c r="B704" s="12"/>
      <c r="C704" s="12" t="s">
        <v>71</v>
      </c>
      <c r="D704" s="12" t="s">
        <v>92</v>
      </c>
      <c r="E704" s="12" t="s">
        <v>19</v>
      </c>
      <c r="F704" s="13" t="s">
        <v>11</v>
      </c>
      <c r="G704" s="13">
        <v>55.52</v>
      </c>
      <c r="H704" s="13">
        <v>23.81</v>
      </c>
      <c r="I704" s="14">
        <v>9691.4380000000001</v>
      </c>
      <c r="J704" s="14">
        <v>1336.3230000000001</v>
      </c>
      <c r="K704" s="14">
        <f t="shared" si="229"/>
        <v>11027.761</v>
      </c>
      <c r="L704" s="13">
        <v>307315.49</v>
      </c>
      <c r="M704" s="13">
        <f t="shared" si="231"/>
        <v>42374.802330000006</v>
      </c>
      <c r="N704" s="13">
        <f t="shared" si="244"/>
        <v>349690.30131000007</v>
      </c>
      <c r="O704" s="13" t="s">
        <v>11</v>
      </c>
      <c r="P704" s="23">
        <f t="shared" si="245"/>
        <v>349690.30131000007</v>
      </c>
    </row>
    <row r="705" spans="1:16" ht="31.5">
      <c r="A705" s="12"/>
      <c r="B705" s="12"/>
      <c r="C705" s="12" t="s">
        <v>71</v>
      </c>
      <c r="D705" s="12" t="s">
        <v>92</v>
      </c>
      <c r="E705" s="12" t="s">
        <v>20</v>
      </c>
      <c r="F705" s="13" t="s">
        <v>11</v>
      </c>
      <c r="G705" s="13">
        <v>32.71</v>
      </c>
      <c r="H705" s="13">
        <v>22.42</v>
      </c>
      <c r="I705" s="14">
        <v>2828.5680000000002</v>
      </c>
      <c r="J705" s="14">
        <v>0</v>
      </c>
      <c r="K705" s="14">
        <f t="shared" si="229"/>
        <v>2828.5680000000002</v>
      </c>
      <c r="L705" s="13">
        <v>29105.95</v>
      </c>
      <c r="M705" s="13">
        <f t="shared" si="231"/>
        <v>0</v>
      </c>
      <c r="N705" s="13">
        <f t="shared" si="244"/>
        <v>29105.96472</v>
      </c>
      <c r="O705" s="13" t="s">
        <v>11</v>
      </c>
      <c r="P705" s="23">
        <f t="shared" si="245"/>
        <v>29105.96472</v>
      </c>
    </row>
    <row r="706" spans="1:16" ht="31.5">
      <c r="A706" s="12"/>
      <c r="B706" s="12"/>
      <c r="C706" s="12" t="s">
        <v>71</v>
      </c>
      <c r="D706" s="12" t="s">
        <v>92</v>
      </c>
      <c r="E706" s="12" t="s">
        <v>20</v>
      </c>
      <c r="F706" s="13" t="s">
        <v>11</v>
      </c>
      <c r="G706" s="13">
        <v>34.159999999999997</v>
      </c>
      <c r="H706" s="13">
        <v>24.01</v>
      </c>
      <c r="I706" s="14">
        <v>2070.69</v>
      </c>
      <c r="J706" s="14">
        <v>474.45299999999997</v>
      </c>
      <c r="K706" s="14">
        <f t="shared" si="229"/>
        <v>2545.143</v>
      </c>
      <c r="L706" s="13">
        <v>21017.51</v>
      </c>
      <c r="M706" s="13">
        <f t="shared" si="231"/>
        <v>4815.697949999997</v>
      </c>
      <c r="N706" s="13">
        <f t="shared" si="244"/>
        <v>25833.201449999986</v>
      </c>
      <c r="O706" s="13" t="s">
        <v>11</v>
      </c>
      <c r="P706" s="23">
        <f t="shared" si="245"/>
        <v>25833.201449999986</v>
      </c>
    </row>
    <row r="707" spans="1:16">
      <c r="A707" s="12"/>
      <c r="B707" s="12"/>
      <c r="C707" s="12" t="s">
        <v>71</v>
      </c>
      <c r="D707" s="12" t="s">
        <v>92</v>
      </c>
      <c r="E707" s="12" t="s">
        <v>21</v>
      </c>
      <c r="F707" s="13" t="s">
        <v>11</v>
      </c>
      <c r="G707" s="13">
        <v>32.71</v>
      </c>
      <c r="H707" s="13">
        <v>22.42</v>
      </c>
      <c r="I707" s="14">
        <v>6883.2619999999997</v>
      </c>
      <c r="J707" s="14">
        <v>0</v>
      </c>
      <c r="K707" s="14">
        <f t="shared" si="229"/>
        <v>6883.2619999999997</v>
      </c>
      <c r="L707" s="13">
        <v>70828.77</v>
      </c>
      <c r="M707" s="13">
        <f t="shared" si="231"/>
        <v>0</v>
      </c>
      <c r="N707" s="13">
        <f t="shared" si="244"/>
        <v>70828.765979999996</v>
      </c>
      <c r="O707" s="13" t="s">
        <v>11</v>
      </c>
      <c r="P707" s="23">
        <f t="shared" si="245"/>
        <v>70828.765979999996</v>
      </c>
    </row>
    <row r="708" spans="1:16">
      <c r="A708" s="12"/>
      <c r="B708" s="12"/>
      <c r="C708" s="12" t="s">
        <v>71</v>
      </c>
      <c r="D708" s="12" t="s">
        <v>92</v>
      </c>
      <c r="E708" s="12" t="s">
        <v>21</v>
      </c>
      <c r="F708" s="13" t="s">
        <v>11</v>
      </c>
      <c r="G708" s="13">
        <v>34.159999999999997</v>
      </c>
      <c r="H708" s="13">
        <v>24.01</v>
      </c>
      <c r="I708" s="14">
        <v>4047.1089999999999</v>
      </c>
      <c r="J708" s="14">
        <v>967.85199999999998</v>
      </c>
      <c r="K708" s="14">
        <f t="shared" si="229"/>
        <v>5014.9610000000002</v>
      </c>
      <c r="L708" s="13">
        <v>41078.160000000003</v>
      </c>
      <c r="M708" s="13">
        <f t="shared" si="231"/>
        <v>9823.6977999999945</v>
      </c>
      <c r="N708" s="13">
        <f t="shared" si="244"/>
        <v>50901.854149999977</v>
      </c>
      <c r="O708" s="13" t="s">
        <v>11</v>
      </c>
      <c r="P708" s="23">
        <f t="shared" si="245"/>
        <v>50901.854149999977</v>
      </c>
    </row>
    <row r="709" spans="1:16">
      <c r="A709" s="12"/>
      <c r="B709" s="12"/>
      <c r="C709" s="12" t="s">
        <v>29</v>
      </c>
      <c r="D709" s="12"/>
      <c r="E709" s="12" t="s">
        <v>21</v>
      </c>
      <c r="F709" s="13" t="s">
        <v>11</v>
      </c>
      <c r="G709" s="13">
        <v>32.71</v>
      </c>
      <c r="H709" s="13">
        <v>21.57</v>
      </c>
      <c r="I709" s="14">
        <v>2065.98</v>
      </c>
      <c r="J709" s="14">
        <v>0</v>
      </c>
      <c r="K709" s="14">
        <f t="shared" si="229"/>
        <v>2065.98</v>
      </c>
      <c r="L709" s="13">
        <v>23015.02</v>
      </c>
      <c r="M709" s="13">
        <f t="shared" si="231"/>
        <v>0</v>
      </c>
      <c r="N709" s="13">
        <f t="shared" si="244"/>
        <v>23015.017200000002</v>
      </c>
      <c r="O709" s="13" t="s">
        <v>11</v>
      </c>
      <c r="P709" s="23">
        <f t="shared" si="245"/>
        <v>23015.017200000002</v>
      </c>
    </row>
    <row r="710" spans="1:16">
      <c r="A710" s="12"/>
      <c r="B710" s="12"/>
      <c r="C710" s="12" t="s">
        <v>29</v>
      </c>
      <c r="D710" s="12"/>
      <c r="E710" s="12" t="s">
        <v>21</v>
      </c>
      <c r="F710" s="13" t="s">
        <v>11</v>
      </c>
      <c r="G710" s="13">
        <v>34.159999999999997</v>
      </c>
      <c r="H710" s="13">
        <v>22.58</v>
      </c>
      <c r="I710" s="14">
        <v>1089.32</v>
      </c>
      <c r="J710" s="14">
        <v>275.767</v>
      </c>
      <c r="K710" s="14">
        <f t="shared" si="229"/>
        <v>1365.087</v>
      </c>
      <c r="L710" s="13">
        <v>12614.33</v>
      </c>
      <c r="M710" s="13">
        <f t="shared" si="231"/>
        <v>3193.3818599999995</v>
      </c>
      <c r="N710" s="13">
        <f t="shared" si="244"/>
        <v>15807.707459999998</v>
      </c>
      <c r="O710" s="13" t="s">
        <v>11</v>
      </c>
      <c r="P710" s="23">
        <f t="shared" si="245"/>
        <v>15807.707459999998</v>
      </c>
    </row>
    <row r="711" spans="1:16" ht="31.5">
      <c r="A711" s="8">
        <v>2920011293</v>
      </c>
      <c r="B711" s="28" t="s">
        <v>229</v>
      </c>
      <c r="C711" s="29"/>
      <c r="D711" s="30"/>
      <c r="E711" s="9" t="s">
        <v>20</v>
      </c>
      <c r="F711" s="10">
        <v>0</v>
      </c>
      <c r="G711" s="10" t="s">
        <v>11</v>
      </c>
      <c r="H711" s="10" t="s">
        <v>11</v>
      </c>
      <c r="I711" s="11">
        <v>0</v>
      </c>
      <c r="J711" s="11">
        <v>0</v>
      </c>
      <c r="K711" s="11">
        <f t="shared" si="229"/>
        <v>0</v>
      </c>
      <c r="L711" s="10">
        <v>0</v>
      </c>
      <c r="M711" s="10">
        <v>0</v>
      </c>
      <c r="N711" s="10">
        <v>0</v>
      </c>
      <c r="O711" s="10">
        <v>0</v>
      </c>
      <c r="P711" s="6">
        <f t="shared" ref="P711:P714" si="246">N711+F711</f>
        <v>0</v>
      </c>
    </row>
    <row r="712" spans="1:16">
      <c r="A712" s="8">
        <v>2920011293</v>
      </c>
      <c r="B712" s="28" t="s">
        <v>229</v>
      </c>
      <c r="C712" s="29"/>
      <c r="D712" s="30"/>
      <c r="E712" s="9" t="s">
        <v>21</v>
      </c>
      <c r="F712" s="10">
        <v>180936.17</v>
      </c>
      <c r="G712" s="10" t="s">
        <v>11</v>
      </c>
      <c r="H712" s="10" t="s">
        <v>11</v>
      </c>
      <c r="I712" s="11">
        <v>243771.81700000001</v>
      </c>
      <c r="J712" s="11">
        <f>J721+J722</f>
        <v>23004.817999999999</v>
      </c>
      <c r="K712" s="11">
        <f t="shared" si="229"/>
        <v>266776.63500000001</v>
      </c>
      <c r="L712" s="10">
        <v>1565445.73</v>
      </c>
      <c r="M712" s="10">
        <f>M721+M722</f>
        <v>109042.83731999996</v>
      </c>
      <c r="N712" s="10">
        <f>N721+N722</f>
        <v>1493552.4024499995</v>
      </c>
      <c r="O712" s="10">
        <v>1456402.89</v>
      </c>
      <c r="P712" s="6">
        <f t="shared" si="246"/>
        <v>1674488.5724499994</v>
      </c>
    </row>
    <row r="713" spans="1:16">
      <c r="A713" s="8">
        <v>2920011293</v>
      </c>
      <c r="B713" s="28" t="s">
        <v>229</v>
      </c>
      <c r="C713" s="29"/>
      <c r="D713" s="30"/>
      <c r="E713" s="9" t="s">
        <v>19</v>
      </c>
      <c r="F713" s="10">
        <v>444305.6</v>
      </c>
      <c r="G713" s="10" t="s">
        <v>11</v>
      </c>
      <c r="H713" s="10" t="s">
        <v>11</v>
      </c>
      <c r="I713" s="11">
        <v>213709.23800000001</v>
      </c>
      <c r="J713" s="11">
        <f>J715+J716+J717+J718+J719+J720</f>
        <v>22187.315999999999</v>
      </c>
      <c r="K713" s="11">
        <f t="shared" si="229"/>
        <v>235896.554</v>
      </c>
      <c r="L713" s="10">
        <v>4444257.3899999997</v>
      </c>
      <c r="M713" s="10">
        <f>M715+M716+M717+M718+M719+M720</f>
        <v>456836.83643999998</v>
      </c>
      <c r="N713" s="10">
        <f>N715+N716+N717+N718+N719+N720</f>
        <v>4456788.5934999995</v>
      </c>
      <c r="O713" s="10">
        <v>3990647.58</v>
      </c>
      <c r="P713" s="6">
        <f t="shared" si="246"/>
        <v>4901094.1934999991</v>
      </c>
    </row>
    <row r="714" spans="1:16">
      <c r="A714" s="8">
        <v>2920011293</v>
      </c>
      <c r="B714" s="28" t="s">
        <v>229</v>
      </c>
      <c r="C714" s="29"/>
      <c r="D714" s="30"/>
      <c r="E714" s="9" t="s">
        <v>2</v>
      </c>
      <c r="F714" s="10">
        <v>625241.77</v>
      </c>
      <c r="G714" s="10" t="s">
        <v>11</v>
      </c>
      <c r="H714" s="10" t="s">
        <v>11</v>
      </c>
      <c r="I714" s="11">
        <v>457481.05499999999</v>
      </c>
      <c r="J714" s="11">
        <f>J711+J712+J713</f>
        <v>45192.133999999998</v>
      </c>
      <c r="K714" s="11">
        <f t="shared" si="229"/>
        <v>502673.18900000001</v>
      </c>
      <c r="L714" s="10">
        <v>6009703.1200000001</v>
      </c>
      <c r="M714" s="10">
        <f>M711+M712+M713</f>
        <v>565879.67375999992</v>
      </c>
      <c r="N714" s="10">
        <f>N711+N712+N713</f>
        <v>5950340.9959499985</v>
      </c>
      <c r="O714" s="10">
        <v>5447050.4699999997</v>
      </c>
      <c r="P714" s="6">
        <f t="shared" si="246"/>
        <v>6575582.7659499981</v>
      </c>
    </row>
    <row r="715" spans="1:16">
      <c r="A715" s="12"/>
      <c r="B715" s="12"/>
      <c r="C715" s="12" t="s">
        <v>71</v>
      </c>
      <c r="D715" s="12" t="s">
        <v>140</v>
      </c>
      <c r="E715" s="12" t="s">
        <v>19</v>
      </c>
      <c r="F715" s="13" t="s">
        <v>11</v>
      </c>
      <c r="G715" s="13">
        <v>32.74</v>
      </c>
      <c r="H715" s="13">
        <v>15.16</v>
      </c>
      <c r="I715" s="14">
        <v>136429.72099999999</v>
      </c>
      <c r="J715" s="14">
        <v>0</v>
      </c>
      <c r="K715" s="14">
        <f t="shared" si="229"/>
        <v>136429.72099999999</v>
      </c>
      <c r="L715" s="13">
        <v>2398434.5099999998</v>
      </c>
      <c r="M715" s="13">
        <f t="shared" si="231"/>
        <v>0</v>
      </c>
      <c r="N715" s="13">
        <f t="shared" ref="N715:N722" si="247">K715*(G715-H715)</f>
        <v>2398434.4951800001</v>
      </c>
      <c r="O715" s="13" t="s">
        <v>11</v>
      </c>
      <c r="P715" s="23">
        <f t="shared" ref="P715:P722" si="248">N715</f>
        <v>2398434.4951800001</v>
      </c>
    </row>
    <row r="716" spans="1:16">
      <c r="A716" s="12"/>
      <c r="B716" s="12"/>
      <c r="C716" s="12" t="s">
        <v>71</v>
      </c>
      <c r="D716" s="12" t="s">
        <v>140</v>
      </c>
      <c r="E716" s="12" t="s">
        <v>19</v>
      </c>
      <c r="F716" s="13" t="s">
        <v>11</v>
      </c>
      <c r="G716" s="13">
        <v>36.83</v>
      </c>
      <c r="H716" s="13">
        <v>16.239999999999998</v>
      </c>
      <c r="I716" s="14">
        <v>79871.603000000003</v>
      </c>
      <c r="J716" s="14">
        <v>22187.315999999999</v>
      </c>
      <c r="K716" s="14">
        <f t="shared" ref="K716:K779" si="249">I716+J716</f>
        <v>102058.91899999999</v>
      </c>
      <c r="L716" s="13">
        <v>1644556.31</v>
      </c>
      <c r="M716" s="13">
        <f t="shared" si="231"/>
        <v>456836.83643999998</v>
      </c>
      <c r="N716" s="13">
        <f t="shared" si="247"/>
        <v>2101393.1422099997</v>
      </c>
      <c r="O716" s="13" t="s">
        <v>11</v>
      </c>
      <c r="P716" s="23">
        <f t="shared" si="248"/>
        <v>2101393.1422099997</v>
      </c>
    </row>
    <row r="717" spans="1:16">
      <c r="A717" s="12"/>
      <c r="B717" s="12"/>
      <c r="C717" s="12" t="s">
        <v>71</v>
      </c>
      <c r="D717" s="12" t="s">
        <v>140</v>
      </c>
      <c r="E717" s="12" t="s">
        <v>19</v>
      </c>
      <c r="F717" s="13" t="s">
        <v>11</v>
      </c>
      <c r="G717" s="13">
        <v>25.67</v>
      </c>
      <c r="H717" s="13">
        <v>11.71</v>
      </c>
      <c r="I717" s="14">
        <v>-21.254999999999999</v>
      </c>
      <c r="J717" s="14">
        <v>0</v>
      </c>
      <c r="K717" s="14">
        <f t="shared" si="249"/>
        <v>-21.254999999999999</v>
      </c>
      <c r="L717" s="13">
        <v>-296.72000000000003</v>
      </c>
      <c r="M717" s="13">
        <f t="shared" si="231"/>
        <v>0</v>
      </c>
      <c r="N717" s="13">
        <f t="shared" si="247"/>
        <v>-296.71980000000002</v>
      </c>
      <c r="O717" s="13" t="s">
        <v>11</v>
      </c>
      <c r="P717" s="23">
        <f t="shared" si="248"/>
        <v>-296.71980000000002</v>
      </c>
    </row>
    <row r="718" spans="1:16">
      <c r="A718" s="12"/>
      <c r="B718" s="12"/>
      <c r="C718" s="12" t="s">
        <v>71</v>
      </c>
      <c r="D718" s="12" t="s">
        <v>140</v>
      </c>
      <c r="E718" s="12" t="s">
        <v>19</v>
      </c>
      <c r="F718" s="13" t="s">
        <v>11</v>
      </c>
      <c r="G718" s="13">
        <v>27.46</v>
      </c>
      <c r="H718" s="13">
        <v>12.71</v>
      </c>
      <c r="I718" s="14">
        <v>-299.45299999999997</v>
      </c>
      <c r="J718" s="14">
        <v>0</v>
      </c>
      <c r="K718" s="14">
        <f t="shared" si="249"/>
        <v>-299.45299999999997</v>
      </c>
      <c r="L718" s="13">
        <v>-4416.92</v>
      </c>
      <c r="M718" s="13">
        <f t="shared" si="231"/>
        <v>0</v>
      </c>
      <c r="N718" s="13">
        <f t="shared" si="247"/>
        <v>-4416.9317499999997</v>
      </c>
      <c r="O718" s="13" t="s">
        <v>11</v>
      </c>
      <c r="P718" s="23">
        <f t="shared" si="248"/>
        <v>-4416.9317499999997</v>
      </c>
    </row>
    <row r="719" spans="1:16">
      <c r="A719" s="12"/>
      <c r="B719" s="12"/>
      <c r="C719" s="12" t="s">
        <v>71</v>
      </c>
      <c r="D719" s="12" t="s">
        <v>140</v>
      </c>
      <c r="E719" s="12" t="s">
        <v>19</v>
      </c>
      <c r="F719" s="13" t="s">
        <v>11</v>
      </c>
      <c r="G719" s="13">
        <v>28.77</v>
      </c>
      <c r="H719" s="13">
        <v>13.24</v>
      </c>
      <c r="I719" s="14">
        <v>-783.13800000000003</v>
      </c>
      <c r="J719" s="14">
        <v>0</v>
      </c>
      <c r="K719" s="14">
        <f t="shared" si="249"/>
        <v>-783.13800000000003</v>
      </c>
      <c r="L719" s="13">
        <v>-12162.14</v>
      </c>
      <c r="M719" s="13">
        <f t="shared" si="231"/>
        <v>0</v>
      </c>
      <c r="N719" s="13">
        <f t="shared" si="247"/>
        <v>-12162.13314</v>
      </c>
      <c r="O719" s="13" t="s">
        <v>11</v>
      </c>
      <c r="P719" s="23">
        <f t="shared" si="248"/>
        <v>-12162.13314</v>
      </c>
    </row>
    <row r="720" spans="1:16">
      <c r="A720" s="12"/>
      <c r="B720" s="12"/>
      <c r="C720" s="12" t="s">
        <v>71</v>
      </c>
      <c r="D720" s="12" t="s">
        <v>140</v>
      </c>
      <c r="E720" s="12" t="s">
        <v>19</v>
      </c>
      <c r="F720" s="13" t="s">
        <v>11</v>
      </c>
      <c r="G720" s="13">
        <v>32.74</v>
      </c>
      <c r="H720" s="13">
        <v>15.16</v>
      </c>
      <c r="I720" s="14">
        <v>-1488.24</v>
      </c>
      <c r="J720" s="14">
        <v>0</v>
      </c>
      <c r="K720" s="14">
        <f t="shared" si="249"/>
        <v>-1488.24</v>
      </c>
      <c r="L720" s="13">
        <v>-26163.25</v>
      </c>
      <c r="M720" s="13">
        <f>J720*(G720-H720)</f>
        <v>0</v>
      </c>
      <c r="N720" s="13">
        <f t="shared" si="247"/>
        <v>-26163.259200000004</v>
      </c>
      <c r="O720" s="13" t="s">
        <v>11</v>
      </c>
      <c r="P720" s="23">
        <f t="shared" si="248"/>
        <v>-26163.259200000004</v>
      </c>
    </row>
    <row r="721" spans="1:16">
      <c r="A721" s="12"/>
      <c r="B721" s="12"/>
      <c r="C721" s="12" t="s">
        <v>71</v>
      </c>
      <c r="D721" s="12" t="s">
        <v>140</v>
      </c>
      <c r="E721" s="12" t="s">
        <v>21</v>
      </c>
      <c r="F721" s="13" t="s">
        <v>11</v>
      </c>
      <c r="G721" s="13">
        <v>26.65</v>
      </c>
      <c r="H721" s="13">
        <v>20.46</v>
      </c>
      <c r="I721" s="14">
        <v>157952.519</v>
      </c>
      <c r="J721" s="14">
        <v>0</v>
      </c>
      <c r="K721" s="14">
        <f t="shared" si="249"/>
        <v>157952.519</v>
      </c>
      <c r="L721" s="13">
        <v>977726.09</v>
      </c>
      <c r="M721" s="13">
        <f>J721*(G721-H721)</f>
        <v>0</v>
      </c>
      <c r="N721" s="13">
        <f t="shared" si="247"/>
        <v>977726.09260999958</v>
      </c>
      <c r="O721" s="13" t="s">
        <v>11</v>
      </c>
      <c r="P721" s="23">
        <f t="shared" si="248"/>
        <v>977726.09260999958</v>
      </c>
    </row>
    <row r="722" spans="1:16">
      <c r="A722" s="12"/>
      <c r="B722" s="12"/>
      <c r="C722" s="12" t="s">
        <v>71</v>
      </c>
      <c r="D722" s="12" t="s">
        <v>140</v>
      </c>
      <c r="E722" s="12" t="s">
        <v>21</v>
      </c>
      <c r="F722" s="13" t="s">
        <v>11</v>
      </c>
      <c r="G722" s="13">
        <v>26.65</v>
      </c>
      <c r="H722" s="13">
        <v>21.91</v>
      </c>
      <c r="I722" s="14">
        <v>85819.297999999995</v>
      </c>
      <c r="J722" s="14">
        <v>23004.817999999999</v>
      </c>
      <c r="K722" s="14">
        <f t="shared" si="249"/>
        <v>108824.11599999999</v>
      </c>
      <c r="L722" s="13">
        <v>406783.47</v>
      </c>
      <c r="M722" s="13">
        <f>J722*(G722-H722)</f>
        <v>109042.83731999996</v>
      </c>
      <c r="N722" s="13">
        <f t="shared" si="247"/>
        <v>515826.30983999983</v>
      </c>
      <c r="O722" s="13" t="s">
        <v>11</v>
      </c>
      <c r="P722" s="23">
        <f t="shared" si="248"/>
        <v>515826.30983999983</v>
      </c>
    </row>
    <row r="723" spans="1:16" ht="31.5">
      <c r="A723" s="8">
        <v>2902060361</v>
      </c>
      <c r="B723" s="28" t="s">
        <v>230</v>
      </c>
      <c r="C723" s="29"/>
      <c r="D723" s="30"/>
      <c r="E723" s="9" t="s">
        <v>20</v>
      </c>
      <c r="F723" s="10">
        <v>0</v>
      </c>
      <c r="G723" s="10" t="s">
        <v>11</v>
      </c>
      <c r="H723" s="10" t="s">
        <v>11</v>
      </c>
      <c r="I723" s="11">
        <v>0</v>
      </c>
      <c r="J723" s="11">
        <v>0</v>
      </c>
      <c r="K723" s="11">
        <f t="shared" si="249"/>
        <v>0</v>
      </c>
      <c r="L723" s="10">
        <v>0</v>
      </c>
      <c r="M723" s="10">
        <v>0</v>
      </c>
      <c r="N723" s="10">
        <v>0</v>
      </c>
      <c r="O723" s="10">
        <v>0</v>
      </c>
      <c r="P723" s="6">
        <f t="shared" ref="P723:P726" si="250">N723+F723</f>
        <v>0</v>
      </c>
    </row>
    <row r="724" spans="1:16">
      <c r="A724" s="8">
        <v>2902060361</v>
      </c>
      <c r="B724" s="28" t="s">
        <v>230</v>
      </c>
      <c r="C724" s="29"/>
      <c r="D724" s="30"/>
      <c r="E724" s="9" t="s">
        <v>21</v>
      </c>
      <c r="F724" s="10">
        <v>1388064.82</v>
      </c>
      <c r="G724" s="10" t="s">
        <v>11</v>
      </c>
      <c r="H724" s="10" t="s">
        <v>11</v>
      </c>
      <c r="I724" s="11">
        <v>930306</v>
      </c>
      <c r="J724" s="11">
        <f>J729+J730</f>
        <v>90197</v>
      </c>
      <c r="K724" s="11">
        <f t="shared" si="249"/>
        <v>1020503</v>
      </c>
      <c r="L724" s="10">
        <v>13386070.560000001</v>
      </c>
      <c r="M724" s="10">
        <f>M729+M730</f>
        <v>1138286.1400000004</v>
      </c>
      <c r="N724" s="10">
        <f>N729+N730</f>
        <v>13136291.879999999</v>
      </c>
      <c r="O724" s="10">
        <v>12276595.880000001</v>
      </c>
      <c r="P724" s="6">
        <f t="shared" si="250"/>
        <v>14524356.699999999</v>
      </c>
    </row>
    <row r="725" spans="1:16">
      <c r="A725" s="8">
        <v>2902060361</v>
      </c>
      <c r="B725" s="28" t="s">
        <v>230</v>
      </c>
      <c r="C725" s="29"/>
      <c r="D725" s="30"/>
      <c r="E725" s="9" t="s">
        <v>19</v>
      </c>
      <c r="F725" s="10">
        <v>400519.47</v>
      </c>
      <c r="G725" s="10" t="s">
        <v>11</v>
      </c>
      <c r="H725" s="10" t="s">
        <v>11</v>
      </c>
      <c r="I725" s="11">
        <v>1308215</v>
      </c>
      <c r="J725" s="11">
        <f>J727+J728</f>
        <v>133914</v>
      </c>
      <c r="K725" s="11">
        <f t="shared" si="249"/>
        <v>1442129</v>
      </c>
      <c r="L725" s="10">
        <v>3426143.62</v>
      </c>
      <c r="M725" s="10">
        <f>M727+M728</f>
        <v>239706.05999999988</v>
      </c>
      <c r="N725" s="10">
        <f>N727+N728</f>
        <v>3265330.2100000014</v>
      </c>
      <c r="O725" s="10">
        <v>3189670.3</v>
      </c>
      <c r="P725" s="6">
        <f t="shared" si="250"/>
        <v>3665849.6800000016</v>
      </c>
    </row>
    <row r="726" spans="1:16">
      <c r="A726" s="8">
        <v>2902060361</v>
      </c>
      <c r="B726" s="28" t="s">
        <v>230</v>
      </c>
      <c r="C726" s="29"/>
      <c r="D726" s="30"/>
      <c r="E726" s="9" t="s">
        <v>2</v>
      </c>
      <c r="F726" s="10">
        <v>1788584.29</v>
      </c>
      <c r="G726" s="10" t="s">
        <v>11</v>
      </c>
      <c r="H726" s="10" t="s">
        <v>11</v>
      </c>
      <c r="I726" s="11">
        <v>2238521</v>
      </c>
      <c r="J726" s="11">
        <f>J723+J724+J725</f>
        <v>224111</v>
      </c>
      <c r="K726" s="11">
        <f t="shared" si="249"/>
        <v>2462632</v>
      </c>
      <c r="L726" s="10">
        <v>16812214.18</v>
      </c>
      <c r="M726" s="10">
        <f>M723+M724+M725</f>
        <v>1377992.2000000002</v>
      </c>
      <c r="N726" s="10">
        <f>N723+N724+N725</f>
        <v>16401622.09</v>
      </c>
      <c r="O726" s="10">
        <v>15466266.18</v>
      </c>
      <c r="P726" s="6">
        <f t="shared" si="250"/>
        <v>18190206.379999999</v>
      </c>
    </row>
    <row r="727" spans="1:16">
      <c r="A727" s="12"/>
      <c r="B727" s="12"/>
      <c r="C727" s="12" t="s">
        <v>30</v>
      </c>
      <c r="D727" s="12"/>
      <c r="E727" s="12" t="s">
        <v>19</v>
      </c>
      <c r="F727" s="13" t="s">
        <v>11</v>
      </c>
      <c r="G727" s="13">
        <v>22.48</v>
      </c>
      <c r="H727" s="13">
        <v>19.829999999999998</v>
      </c>
      <c r="I727" s="14">
        <v>795255</v>
      </c>
      <c r="J727" s="14">
        <v>0</v>
      </c>
      <c r="K727" s="14">
        <f t="shared" si="249"/>
        <v>795255</v>
      </c>
      <c r="L727" s="13">
        <v>2107425.75</v>
      </c>
      <c r="M727" s="13">
        <f>J727*(G727-H727)</f>
        <v>0</v>
      </c>
      <c r="N727" s="13">
        <f t="shared" ref="N727:N730" si="251">K727*(G727-H727)</f>
        <v>2107425.7500000019</v>
      </c>
      <c r="O727" s="13" t="s">
        <v>11</v>
      </c>
      <c r="P727" s="23">
        <f t="shared" ref="P727:P730" si="252">N727</f>
        <v>2107425.7500000019</v>
      </c>
    </row>
    <row r="728" spans="1:16">
      <c r="A728" s="12"/>
      <c r="B728" s="12"/>
      <c r="C728" s="12" t="s">
        <v>30</v>
      </c>
      <c r="D728" s="12"/>
      <c r="E728" s="12" t="s">
        <v>19</v>
      </c>
      <c r="F728" s="13" t="s">
        <v>11</v>
      </c>
      <c r="G728" s="13">
        <v>23.29</v>
      </c>
      <c r="H728" s="13">
        <v>21.5</v>
      </c>
      <c r="I728" s="14">
        <v>512960</v>
      </c>
      <c r="J728" s="14">
        <v>133914</v>
      </c>
      <c r="K728" s="14">
        <f t="shared" si="249"/>
        <v>646874</v>
      </c>
      <c r="L728" s="13">
        <v>918198.4</v>
      </c>
      <c r="M728" s="13">
        <f>J728*(G728-H728)</f>
        <v>239706.05999999988</v>
      </c>
      <c r="N728" s="13">
        <f t="shared" si="251"/>
        <v>1157904.4599999995</v>
      </c>
      <c r="O728" s="13" t="s">
        <v>11</v>
      </c>
      <c r="P728" s="23">
        <f t="shared" si="252"/>
        <v>1157904.4599999995</v>
      </c>
    </row>
    <row r="729" spans="1:16">
      <c r="A729" s="12"/>
      <c r="B729" s="12"/>
      <c r="C729" s="12" t="s">
        <v>30</v>
      </c>
      <c r="D729" s="12"/>
      <c r="E729" s="12" t="s">
        <v>21</v>
      </c>
      <c r="F729" s="13" t="s">
        <v>11</v>
      </c>
      <c r="G729" s="13">
        <v>35.51</v>
      </c>
      <c r="H729" s="13">
        <v>22.42</v>
      </c>
      <c r="I729" s="14">
        <v>547966</v>
      </c>
      <c r="J729" s="14">
        <v>0</v>
      </c>
      <c r="K729" s="14">
        <f t="shared" si="249"/>
        <v>547966</v>
      </c>
      <c r="L729" s="13">
        <v>7172874.9400000004</v>
      </c>
      <c r="M729" s="13">
        <f>J729*(G729-H729)</f>
        <v>0</v>
      </c>
      <c r="N729" s="13">
        <f t="shared" si="251"/>
        <v>7172874.9399999976</v>
      </c>
      <c r="O729" s="13" t="s">
        <v>11</v>
      </c>
      <c r="P729" s="23">
        <f t="shared" si="252"/>
        <v>7172874.9399999976</v>
      </c>
    </row>
    <row r="730" spans="1:16">
      <c r="A730" s="12"/>
      <c r="B730" s="12"/>
      <c r="C730" s="12" t="s">
        <v>30</v>
      </c>
      <c r="D730" s="12"/>
      <c r="E730" s="12" t="s">
        <v>21</v>
      </c>
      <c r="F730" s="13" t="s">
        <v>11</v>
      </c>
      <c r="G730" s="13">
        <v>36.090000000000003</v>
      </c>
      <c r="H730" s="13">
        <v>23.47</v>
      </c>
      <c r="I730" s="14">
        <v>382340</v>
      </c>
      <c r="J730" s="14">
        <v>90197</v>
      </c>
      <c r="K730" s="14">
        <f t="shared" si="249"/>
        <v>472537</v>
      </c>
      <c r="L730" s="13">
        <v>4825130.8</v>
      </c>
      <c r="M730" s="13">
        <f>J730*(G730-H730)</f>
        <v>1138286.1400000004</v>
      </c>
      <c r="N730" s="13">
        <f t="shared" si="251"/>
        <v>5963416.9400000023</v>
      </c>
      <c r="O730" s="13" t="s">
        <v>11</v>
      </c>
      <c r="P730" s="23">
        <f t="shared" si="252"/>
        <v>5963416.9400000023</v>
      </c>
    </row>
    <row r="731" spans="1:16" ht="31.5">
      <c r="A731" s="8">
        <v>2922007775</v>
      </c>
      <c r="B731" s="28" t="s">
        <v>231</v>
      </c>
      <c r="C731" s="29"/>
      <c r="D731" s="30"/>
      <c r="E731" s="9" t="s">
        <v>20</v>
      </c>
      <c r="F731" s="10">
        <v>0</v>
      </c>
      <c r="G731" s="10" t="s">
        <v>11</v>
      </c>
      <c r="H731" s="10" t="s">
        <v>11</v>
      </c>
      <c r="I731" s="11">
        <v>0</v>
      </c>
      <c r="J731" s="11">
        <v>0</v>
      </c>
      <c r="K731" s="11">
        <f t="shared" si="249"/>
        <v>0</v>
      </c>
      <c r="L731" s="10">
        <v>0</v>
      </c>
      <c r="M731" s="10">
        <v>0</v>
      </c>
      <c r="N731" s="10">
        <v>0</v>
      </c>
      <c r="O731" s="10">
        <v>0</v>
      </c>
      <c r="P731" s="6">
        <f t="shared" ref="P731:P734" si="253">N731+F731</f>
        <v>0</v>
      </c>
    </row>
    <row r="732" spans="1:16">
      <c r="A732" s="8">
        <v>2922007775</v>
      </c>
      <c r="B732" s="28" t="s">
        <v>231</v>
      </c>
      <c r="C732" s="29"/>
      <c r="D732" s="30"/>
      <c r="E732" s="9" t="s">
        <v>21</v>
      </c>
      <c r="F732" s="10">
        <v>0</v>
      </c>
      <c r="G732" s="10" t="s">
        <v>11</v>
      </c>
      <c r="H732" s="10" t="s">
        <v>11</v>
      </c>
      <c r="I732" s="11">
        <v>5238.2150000000001</v>
      </c>
      <c r="J732" s="11">
        <f>J735+J736</f>
        <v>556.94600000000003</v>
      </c>
      <c r="K732" s="11">
        <f t="shared" si="249"/>
        <v>5795.1610000000001</v>
      </c>
      <c r="L732" s="10">
        <v>166352.78</v>
      </c>
      <c r="M732" s="10">
        <f>M735+M736</f>
        <v>18100.745000000003</v>
      </c>
      <c r="N732" s="10">
        <f>N735+N736</f>
        <v>184453.51770999999</v>
      </c>
      <c r="O732" s="10">
        <v>148252.03</v>
      </c>
      <c r="P732" s="6">
        <f t="shared" si="253"/>
        <v>184453.51770999999</v>
      </c>
    </row>
    <row r="733" spans="1:16">
      <c r="A733" s="8">
        <v>2922007775</v>
      </c>
      <c r="B733" s="28" t="s">
        <v>231</v>
      </c>
      <c r="C733" s="29"/>
      <c r="D733" s="30"/>
      <c r="E733" s="9" t="s">
        <v>19</v>
      </c>
      <c r="F733" s="10">
        <v>0</v>
      </c>
      <c r="G733" s="10" t="s">
        <v>11</v>
      </c>
      <c r="H733" s="10" t="s">
        <v>11</v>
      </c>
      <c r="I733" s="11">
        <v>0</v>
      </c>
      <c r="J733" s="11">
        <v>0</v>
      </c>
      <c r="K733" s="11">
        <f t="shared" si="249"/>
        <v>0</v>
      </c>
      <c r="L733" s="10">
        <v>0</v>
      </c>
      <c r="M733" s="10">
        <v>0</v>
      </c>
      <c r="N733" s="10">
        <v>0</v>
      </c>
      <c r="O733" s="10">
        <v>0</v>
      </c>
      <c r="P733" s="6">
        <f t="shared" si="253"/>
        <v>0</v>
      </c>
    </row>
    <row r="734" spans="1:16">
      <c r="A734" s="8">
        <v>2922007775</v>
      </c>
      <c r="B734" s="28" t="s">
        <v>231</v>
      </c>
      <c r="C734" s="29"/>
      <c r="D734" s="30"/>
      <c r="E734" s="9" t="s">
        <v>2</v>
      </c>
      <c r="F734" s="10">
        <v>0</v>
      </c>
      <c r="G734" s="10" t="s">
        <v>11</v>
      </c>
      <c r="H734" s="10" t="s">
        <v>11</v>
      </c>
      <c r="I734" s="11">
        <v>5238.2150000000001</v>
      </c>
      <c r="J734" s="11">
        <f>J731+J732+J733</f>
        <v>556.94600000000003</v>
      </c>
      <c r="K734" s="11">
        <f t="shared" si="249"/>
        <v>5795.1610000000001</v>
      </c>
      <c r="L734" s="10">
        <v>166352.78</v>
      </c>
      <c r="M734" s="10">
        <f>M731+M732+M733</f>
        <v>18100.745000000003</v>
      </c>
      <c r="N734" s="10">
        <f>N731+N732+N733</f>
        <v>184453.51770999999</v>
      </c>
      <c r="O734" s="10">
        <v>148252.03</v>
      </c>
      <c r="P734" s="6">
        <f t="shared" si="253"/>
        <v>184453.51770999999</v>
      </c>
    </row>
    <row r="735" spans="1:16">
      <c r="A735" s="12"/>
      <c r="B735" s="12"/>
      <c r="C735" s="12" t="s">
        <v>69</v>
      </c>
      <c r="D735" s="12" t="s">
        <v>141</v>
      </c>
      <c r="E735" s="12" t="s">
        <v>21</v>
      </c>
      <c r="F735" s="13" t="s">
        <v>11</v>
      </c>
      <c r="G735" s="13">
        <v>56.42</v>
      </c>
      <c r="H735" s="13">
        <v>25.05</v>
      </c>
      <c r="I735" s="14">
        <v>3441.7829999999999</v>
      </c>
      <c r="J735" s="14">
        <v>0</v>
      </c>
      <c r="K735" s="14">
        <f t="shared" si="249"/>
        <v>3441.7829999999999</v>
      </c>
      <c r="L735" s="13">
        <v>107968.73</v>
      </c>
      <c r="M735" s="13">
        <f>J735*(G735-H735)</f>
        <v>0</v>
      </c>
      <c r="N735" s="13">
        <f t="shared" ref="N735:N736" si="254">K735*(G735-H735)</f>
        <v>107968.73271</v>
      </c>
      <c r="O735" s="13" t="s">
        <v>11</v>
      </c>
      <c r="P735" s="23">
        <f t="shared" ref="P735:P736" si="255">N735</f>
        <v>107968.73271</v>
      </c>
    </row>
    <row r="736" spans="1:16">
      <c r="A736" s="12"/>
      <c r="B736" s="12"/>
      <c r="C736" s="12" t="s">
        <v>69</v>
      </c>
      <c r="D736" s="12" t="s">
        <v>141</v>
      </c>
      <c r="E736" s="12" t="s">
        <v>21</v>
      </c>
      <c r="F736" s="13" t="s">
        <v>11</v>
      </c>
      <c r="G736" s="13">
        <v>59.68</v>
      </c>
      <c r="H736" s="13">
        <v>27.18</v>
      </c>
      <c r="I736" s="14">
        <v>1796.432</v>
      </c>
      <c r="J736" s="14">
        <v>556.94600000000003</v>
      </c>
      <c r="K736" s="14">
        <f t="shared" si="249"/>
        <v>2353.3780000000002</v>
      </c>
      <c r="L736" s="13">
        <v>58384.05</v>
      </c>
      <c r="M736" s="13">
        <f>J736*(G736-H736)</f>
        <v>18100.745000000003</v>
      </c>
      <c r="N736" s="13">
        <f t="shared" si="254"/>
        <v>76484.785000000003</v>
      </c>
      <c r="O736" s="13" t="s">
        <v>11</v>
      </c>
      <c r="P736" s="23">
        <f t="shared" si="255"/>
        <v>76484.785000000003</v>
      </c>
    </row>
    <row r="737" spans="1:16" ht="31.5">
      <c r="A737" s="8">
        <v>2922007013</v>
      </c>
      <c r="B737" s="28" t="s">
        <v>232</v>
      </c>
      <c r="C737" s="29"/>
      <c r="D737" s="30"/>
      <c r="E737" s="9" t="s">
        <v>20</v>
      </c>
      <c r="F737" s="10">
        <v>0</v>
      </c>
      <c r="G737" s="10" t="s">
        <v>11</v>
      </c>
      <c r="H737" s="10" t="s">
        <v>11</v>
      </c>
      <c r="I737" s="11">
        <v>0</v>
      </c>
      <c r="J737" s="11">
        <v>0</v>
      </c>
      <c r="K737" s="11">
        <f t="shared" si="249"/>
        <v>0</v>
      </c>
      <c r="L737" s="10">
        <v>0</v>
      </c>
      <c r="M737" s="10">
        <v>0</v>
      </c>
      <c r="N737" s="10">
        <v>0</v>
      </c>
      <c r="O737" s="10">
        <v>0</v>
      </c>
      <c r="P737" s="6">
        <f t="shared" ref="P737:P740" si="256">N737+F737</f>
        <v>0</v>
      </c>
    </row>
    <row r="738" spans="1:16">
      <c r="A738" s="8">
        <v>2922007013</v>
      </c>
      <c r="B738" s="28" t="s">
        <v>232</v>
      </c>
      <c r="C738" s="29"/>
      <c r="D738" s="30"/>
      <c r="E738" s="9" t="s">
        <v>21</v>
      </c>
      <c r="F738" s="10">
        <v>31710.85</v>
      </c>
      <c r="G738" s="10" t="s">
        <v>11</v>
      </c>
      <c r="H738" s="10" t="s">
        <v>11</v>
      </c>
      <c r="I738" s="11">
        <v>10240.790999999999</v>
      </c>
      <c r="J738" s="11">
        <f>J741+J742</f>
        <v>1191.3800000000001</v>
      </c>
      <c r="K738" s="11">
        <f t="shared" si="249"/>
        <v>11432.170999999998</v>
      </c>
      <c r="L738" s="10">
        <v>349535.12</v>
      </c>
      <c r="M738" s="10">
        <f>M741+M742</f>
        <v>38576.88440000001</v>
      </c>
      <c r="N738" s="10">
        <f>N741+N742</f>
        <v>356401.16318000003</v>
      </c>
      <c r="O738" s="10">
        <v>319538.26</v>
      </c>
      <c r="P738" s="6">
        <f t="shared" si="256"/>
        <v>388112.01318000001</v>
      </c>
    </row>
    <row r="739" spans="1:16">
      <c r="A739" s="8">
        <v>2922007013</v>
      </c>
      <c r="B739" s="28" t="s">
        <v>232</v>
      </c>
      <c r="C739" s="29"/>
      <c r="D739" s="30"/>
      <c r="E739" s="9" t="s">
        <v>19</v>
      </c>
      <c r="F739" s="10">
        <v>0</v>
      </c>
      <c r="G739" s="10" t="s">
        <v>11</v>
      </c>
      <c r="H739" s="10" t="s">
        <v>11</v>
      </c>
      <c r="I739" s="11">
        <v>0</v>
      </c>
      <c r="J739" s="11">
        <v>0</v>
      </c>
      <c r="K739" s="11">
        <f t="shared" si="249"/>
        <v>0</v>
      </c>
      <c r="L739" s="10">
        <v>0</v>
      </c>
      <c r="M739" s="10">
        <v>0</v>
      </c>
      <c r="N739" s="10">
        <v>0</v>
      </c>
      <c r="O739" s="10">
        <v>0</v>
      </c>
      <c r="P739" s="6">
        <f t="shared" si="256"/>
        <v>0</v>
      </c>
    </row>
    <row r="740" spans="1:16">
      <c r="A740" s="8">
        <v>2922007013</v>
      </c>
      <c r="B740" s="28" t="s">
        <v>232</v>
      </c>
      <c r="C740" s="29"/>
      <c r="D740" s="30"/>
      <c r="E740" s="9" t="s">
        <v>2</v>
      </c>
      <c r="F740" s="10">
        <v>31710.85</v>
      </c>
      <c r="G740" s="10" t="s">
        <v>11</v>
      </c>
      <c r="H740" s="10" t="s">
        <v>11</v>
      </c>
      <c r="I740" s="11">
        <v>10240.790999999999</v>
      </c>
      <c r="J740" s="11">
        <f>J737+J738+J739</f>
        <v>1191.3800000000001</v>
      </c>
      <c r="K740" s="11">
        <f t="shared" si="249"/>
        <v>11432.170999999998</v>
      </c>
      <c r="L740" s="10">
        <v>349535.12</v>
      </c>
      <c r="M740" s="10">
        <f>M737+M738+M739</f>
        <v>38576.88440000001</v>
      </c>
      <c r="N740" s="10">
        <f>N737+N738+N739</f>
        <v>356401.16318000003</v>
      </c>
      <c r="O740" s="10">
        <v>319538.26</v>
      </c>
      <c r="P740" s="6">
        <f t="shared" si="256"/>
        <v>388112.01318000001</v>
      </c>
    </row>
    <row r="741" spans="1:16">
      <c r="A741" s="12"/>
      <c r="B741" s="12"/>
      <c r="C741" s="12" t="s">
        <v>69</v>
      </c>
      <c r="D741" s="12" t="s">
        <v>142</v>
      </c>
      <c r="E741" s="12" t="s">
        <v>21</v>
      </c>
      <c r="F741" s="13" t="s">
        <v>11</v>
      </c>
      <c r="G741" s="13">
        <v>55.15</v>
      </c>
      <c r="H741" s="13">
        <v>25.05</v>
      </c>
      <c r="I741" s="14">
        <v>6040.585</v>
      </c>
      <c r="J741" s="14">
        <v>0</v>
      </c>
      <c r="K741" s="14">
        <f t="shared" si="249"/>
        <v>6040.585</v>
      </c>
      <c r="L741" s="13">
        <v>181821.61</v>
      </c>
      <c r="M741" s="13">
        <f>J741*(G741-H741)</f>
        <v>0</v>
      </c>
      <c r="N741" s="13">
        <f t="shared" ref="N741:N742" si="257">K741*(G741-H741)</f>
        <v>181821.6085</v>
      </c>
      <c r="O741" s="13" t="s">
        <v>11</v>
      </c>
      <c r="P741" s="23">
        <f t="shared" ref="P741:P742" si="258">N741</f>
        <v>181821.6085</v>
      </c>
    </row>
    <row r="742" spans="1:16">
      <c r="A742" s="12"/>
      <c r="B742" s="12"/>
      <c r="C742" s="12" t="s">
        <v>69</v>
      </c>
      <c r="D742" s="12" t="s">
        <v>142</v>
      </c>
      <c r="E742" s="12" t="s">
        <v>21</v>
      </c>
      <c r="F742" s="13" t="s">
        <v>11</v>
      </c>
      <c r="G742" s="13">
        <v>59.56</v>
      </c>
      <c r="H742" s="13">
        <v>27.18</v>
      </c>
      <c r="I742" s="14">
        <v>4200.2060000000001</v>
      </c>
      <c r="J742" s="14">
        <v>1191.3800000000001</v>
      </c>
      <c r="K742" s="14">
        <f t="shared" si="249"/>
        <v>5391.5860000000002</v>
      </c>
      <c r="L742" s="13">
        <v>136002.66</v>
      </c>
      <c r="M742" s="13">
        <f>J742*(G742-H742)</f>
        <v>38576.88440000001</v>
      </c>
      <c r="N742" s="13">
        <f t="shared" si="257"/>
        <v>174579.55468000003</v>
      </c>
      <c r="O742" s="13" t="s">
        <v>11</v>
      </c>
      <c r="P742" s="23">
        <f t="shared" si="258"/>
        <v>174579.55468000003</v>
      </c>
    </row>
    <row r="743" spans="1:16" ht="31.5">
      <c r="A743" s="8">
        <v>2922007704</v>
      </c>
      <c r="B743" s="28" t="s">
        <v>233</v>
      </c>
      <c r="C743" s="29"/>
      <c r="D743" s="30"/>
      <c r="E743" s="9" t="s">
        <v>20</v>
      </c>
      <c r="F743" s="10">
        <v>0</v>
      </c>
      <c r="G743" s="10" t="s">
        <v>11</v>
      </c>
      <c r="H743" s="10" t="s">
        <v>11</v>
      </c>
      <c r="I743" s="11">
        <v>0</v>
      </c>
      <c r="J743" s="11">
        <v>0</v>
      </c>
      <c r="K743" s="11">
        <f t="shared" si="249"/>
        <v>0</v>
      </c>
      <c r="L743" s="10">
        <v>0</v>
      </c>
      <c r="M743" s="10">
        <v>0</v>
      </c>
      <c r="N743" s="10">
        <v>0</v>
      </c>
      <c r="O743" s="10">
        <v>0</v>
      </c>
      <c r="P743" s="6">
        <f t="shared" ref="P743:P746" si="259">N743+F743</f>
        <v>0</v>
      </c>
    </row>
    <row r="744" spans="1:16">
      <c r="A744" s="8">
        <v>2922007704</v>
      </c>
      <c r="B744" s="28" t="s">
        <v>233</v>
      </c>
      <c r="C744" s="29"/>
      <c r="D744" s="30"/>
      <c r="E744" s="9" t="s">
        <v>21</v>
      </c>
      <c r="F744" s="10">
        <v>43044.39</v>
      </c>
      <c r="G744" s="10" t="s">
        <v>11</v>
      </c>
      <c r="H744" s="10" t="s">
        <v>11</v>
      </c>
      <c r="I744" s="11">
        <v>17894.772000000001</v>
      </c>
      <c r="J744" s="11">
        <f>J747+J748</f>
        <v>1629.7180000000001</v>
      </c>
      <c r="K744" s="11">
        <f t="shared" si="249"/>
        <v>19524.490000000002</v>
      </c>
      <c r="L744" s="10">
        <v>500765.76</v>
      </c>
      <c r="M744" s="10">
        <f>M747+M748</f>
        <v>43057.149560000005</v>
      </c>
      <c r="N744" s="10">
        <f>N747+N748</f>
        <v>500778.52661000006</v>
      </c>
      <c r="O744" s="10">
        <v>455315.83</v>
      </c>
      <c r="P744" s="6">
        <f t="shared" si="259"/>
        <v>543822.91661000007</v>
      </c>
    </row>
    <row r="745" spans="1:16">
      <c r="A745" s="8">
        <v>2922007704</v>
      </c>
      <c r="B745" s="28" t="s">
        <v>233</v>
      </c>
      <c r="C745" s="29"/>
      <c r="D745" s="30"/>
      <c r="E745" s="9" t="s">
        <v>19</v>
      </c>
      <c r="F745" s="10">
        <v>0</v>
      </c>
      <c r="G745" s="10" t="s">
        <v>11</v>
      </c>
      <c r="H745" s="10" t="s">
        <v>11</v>
      </c>
      <c r="I745" s="11">
        <v>0</v>
      </c>
      <c r="J745" s="11">
        <v>0</v>
      </c>
      <c r="K745" s="11">
        <f t="shared" si="249"/>
        <v>0</v>
      </c>
      <c r="L745" s="10">
        <v>0</v>
      </c>
      <c r="M745" s="10">
        <v>0</v>
      </c>
      <c r="N745" s="10">
        <v>0</v>
      </c>
      <c r="O745" s="10">
        <v>0</v>
      </c>
      <c r="P745" s="6">
        <f t="shared" si="259"/>
        <v>0</v>
      </c>
    </row>
    <row r="746" spans="1:16">
      <c r="A746" s="8">
        <v>2922007704</v>
      </c>
      <c r="B746" s="28" t="s">
        <v>233</v>
      </c>
      <c r="C746" s="29"/>
      <c r="D746" s="30"/>
      <c r="E746" s="9" t="s">
        <v>2</v>
      </c>
      <c r="F746" s="10">
        <v>43044.39</v>
      </c>
      <c r="G746" s="10" t="s">
        <v>11</v>
      </c>
      <c r="H746" s="10" t="s">
        <v>11</v>
      </c>
      <c r="I746" s="11">
        <v>17894.772000000001</v>
      </c>
      <c r="J746" s="11">
        <f>J743+J744+J745</f>
        <v>1629.7180000000001</v>
      </c>
      <c r="K746" s="11">
        <f t="shared" si="249"/>
        <v>19524.490000000002</v>
      </c>
      <c r="L746" s="10">
        <v>500765.76</v>
      </c>
      <c r="M746" s="10">
        <f>M743+M744+M745</f>
        <v>43057.149560000005</v>
      </c>
      <c r="N746" s="10">
        <f>N743+N744+N745</f>
        <v>500778.52661000006</v>
      </c>
      <c r="O746" s="10">
        <v>455315.83</v>
      </c>
      <c r="P746" s="6">
        <f t="shared" si="259"/>
        <v>543822.91661000007</v>
      </c>
    </row>
    <row r="747" spans="1:16">
      <c r="A747" s="12"/>
      <c r="B747" s="12"/>
      <c r="C747" s="12" t="s">
        <v>69</v>
      </c>
      <c r="D747" s="12" t="s">
        <v>143</v>
      </c>
      <c r="E747" s="12" t="s">
        <v>21</v>
      </c>
      <c r="F747" s="13" t="s">
        <v>11</v>
      </c>
      <c r="G747" s="13">
        <v>50</v>
      </c>
      <c r="H747" s="13">
        <v>25.05</v>
      </c>
      <c r="I747" s="14">
        <v>10243.877</v>
      </c>
      <c r="J747" s="14">
        <v>0</v>
      </c>
      <c r="K747" s="14">
        <f t="shared" si="249"/>
        <v>10243.877</v>
      </c>
      <c r="L747" s="13">
        <v>255584.73</v>
      </c>
      <c r="M747" s="13">
        <f>J747*(G747-H747)</f>
        <v>0</v>
      </c>
      <c r="N747" s="13">
        <f t="shared" ref="N747:N748" si="260">K747*(G747-H747)</f>
        <v>255584.73115000001</v>
      </c>
      <c r="O747" s="13" t="s">
        <v>11</v>
      </c>
      <c r="P747" s="23">
        <f t="shared" ref="P747:P748" si="261">N747</f>
        <v>255584.73115000001</v>
      </c>
    </row>
    <row r="748" spans="1:16">
      <c r="A748" s="12"/>
      <c r="B748" s="12"/>
      <c r="C748" s="12" t="s">
        <v>69</v>
      </c>
      <c r="D748" s="12" t="s">
        <v>143</v>
      </c>
      <c r="E748" s="12" t="s">
        <v>21</v>
      </c>
      <c r="F748" s="13" t="s">
        <v>11</v>
      </c>
      <c r="G748" s="13">
        <v>53.25</v>
      </c>
      <c r="H748" s="13">
        <v>26.83</v>
      </c>
      <c r="I748" s="14">
        <v>7650.8950000000004</v>
      </c>
      <c r="J748" s="14">
        <v>1629.7180000000001</v>
      </c>
      <c r="K748" s="14">
        <f t="shared" si="249"/>
        <v>9280.6130000000012</v>
      </c>
      <c r="L748" s="13">
        <v>202136.64</v>
      </c>
      <c r="M748" s="13">
        <f>J748*(G748-H748)</f>
        <v>43057.149560000005</v>
      </c>
      <c r="N748" s="13">
        <f t="shared" si="260"/>
        <v>245193.79546000005</v>
      </c>
      <c r="O748" s="13" t="s">
        <v>11</v>
      </c>
      <c r="P748" s="23">
        <f t="shared" si="261"/>
        <v>245193.79546000005</v>
      </c>
    </row>
    <row r="749" spans="1:16" ht="31.5">
      <c r="A749" s="8">
        <v>2922008465</v>
      </c>
      <c r="B749" s="28" t="s">
        <v>234</v>
      </c>
      <c r="C749" s="29"/>
      <c r="D749" s="30"/>
      <c r="E749" s="9" t="s">
        <v>20</v>
      </c>
      <c r="F749" s="10">
        <v>0</v>
      </c>
      <c r="G749" s="10" t="s">
        <v>11</v>
      </c>
      <c r="H749" s="10" t="s">
        <v>11</v>
      </c>
      <c r="I749" s="11">
        <v>0</v>
      </c>
      <c r="J749" s="11">
        <v>0</v>
      </c>
      <c r="K749" s="11">
        <f t="shared" si="249"/>
        <v>0</v>
      </c>
      <c r="L749" s="10">
        <v>0</v>
      </c>
      <c r="M749" s="10">
        <v>0</v>
      </c>
      <c r="N749" s="10">
        <v>0</v>
      </c>
      <c r="O749" s="10">
        <v>0</v>
      </c>
      <c r="P749" s="6">
        <f t="shared" ref="P749:P752" si="262">N749+F749</f>
        <v>0</v>
      </c>
    </row>
    <row r="750" spans="1:16">
      <c r="A750" s="8">
        <v>2922008465</v>
      </c>
      <c r="B750" s="28" t="s">
        <v>234</v>
      </c>
      <c r="C750" s="29"/>
      <c r="D750" s="30"/>
      <c r="E750" s="9" t="s">
        <v>21</v>
      </c>
      <c r="F750" s="10">
        <v>6964.72</v>
      </c>
      <c r="G750" s="10" t="s">
        <v>11</v>
      </c>
      <c r="H750" s="10" t="s">
        <v>11</v>
      </c>
      <c r="I750" s="11">
        <v>6863.08</v>
      </c>
      <c r="J750" s="11">
        <f>J755+J756</f>
        <v>0</v>
      </c>
      <c r="K750" s="11">
        <f t="shared" si="249"/>
        <v>6863.08</v>
      </c>
      <c r="L750" s="10">
        <v>51172.75</v>
      </c>
      <c r="M750" s="10">
        <f>M755+M756</f>
        <v>0</v>
      </c>
      <c r="N750" s="10">
        <f>N755+N756</f>
        <v>44208.039600000011</v>
      </c>
      <c r="O750" s="10">
        <v>51172.75</v>
      </c>
      <c r="P750" s="6">
        <f t="shared" si="262"/>
        <v>51172.759600000012</v>
      </c>
    </row>
    <row r="751" spans="1:16">
      <c r="A751" s="8">
        <v>2922008465</v>
      </c>
      <c r="B751" s="28" t="s">
        <v>234</v>
      </c>
      <c r="C751" s="29"/>
      <c r="D751" s="30"/>
      <c r="E751" s="9" t="s">
        <v>19</v>
      </c>
      <c r="F751" s="10">
        <v>15512.54</v>
      </c>
      <c r="G751" s="10" t="s">
        <v>11</v>
      </c>
      <c r="H751" s="10" t="s">
        <v>11</v>
      </c>
      <c r="I751" s="11">
        <v>3225.25</v>
      </c>
      <c r="J751" s="11">
        <f>J753+J754</f>
        <v>0</v>
      </c>
      <c r="K751" s="11">
        <f t="shared" si="249"/>
        <v>3225.25</v>
      </c>
      <c r="L751" s="10">
        <v>113315.96</v>
      </c>
      <c r="M751" s="10">
        <f>M753+M754</f>
        <v>0</v>
      </c>
      <c r="N751" s="10">
        <f>N753+N754</f>
        <v>97803.402499999997</v>
      </c>
      <c r="O751" s="10">
        <v>113315.96</v>
      </c>
      <c r="P751" s="6">
        <f t="shared" si="262"/>
        <v>113315.9425</v>
      </c>
    </row>
    <row r="752" spans="1:16">
      <c r="A752" s="8">
        <v>2922008465</v>
      </c>
      <c r="B752" s="28" t="s">
        <v>234</v>
      </c>
      <c r="C752" s="29"/>
      <c r="D752" s="30"/>
      <c r="E752" s="9" t="s">
        <v>2</v>
      </c>
      <c r="F752" s="10">
        <v>22477.26</v>
      </c>
      <c r="G752" s="10" t="s">
        <v>11</v>
      </c>
      <c r="H752" s="10" t="s">
        <v>11</v>
      </c>
      <c r="I752" s="11">
        <v>10088.33</v>
      </c>
      <c r="J752" s="11">
        <f>J749+J750+J751</f>
        <v>0</v>
      </c>
      <c r="K752" s="11">
        <f t="shared" si="249"/>
        <v>10088.33</v>
      </c>
      <c r="L752" s="10">
        <v>164488.71</v>
      </c>
      <c r="M752" s="10">
        <f>M749+M750+M751</f>
        <v>0</v>
      </c>
      <c r="N752" s="10">
        <f>N749+N750+N751</f>
        <v>142011.44210000001</v>
      </c>
      <c r="O752" s="10">
        <v>164488.71</v>
      </c>
      <c r="P752" s="6">
        <f t="shared" si="262"/>
        <v>164488.70210000002</v>
      </c>
    </row>
    <row r="753" spans="1:16">
      <c r="A753" s="12"/>
      <c r="B753" s="12"/>
      <c r="C753" s="12" t="s">
        <v>69</v>
      </c>
      <c r="D753" s="12" t="s">
        <v>144</v>
      </c>
      <c r="E753" s="12" t="s">
        <v>19</v>
      </c>
      <c r="F753" s="13" t="s">
        <v>11</v>
      </c>
      <c r="G753" s="13">
        <v>54.41</v>
      </c>
      <c r="H753" s="13">
        <v>24</v>
      </c>
      <c r="I753" s="14">
        <v>2764.5</v>
      </c>
      <c r="J753" s="14">
        <v>0</v>
      </c>
      <c r="K753" s="14">
        <f t="shared" si="249"/>
        <v>2764.5</v>
      </c>
      <c r="L753" s="13">
        <v>84068.46</v>
      </c>
      <c r="M753" s="13">
        <f>J753*(G753-H753)</f>
        <v>0</v>
      </c>
      <c r="N753" s="13">
        <f t="shared" ref="N753:N756" si="263">K753*(G753-H753)</f>
        <v>84068.444999999992</v>
      </c>
      <c r="O753" s="13" t="s">
        <v>11</v>
      </c>
      <c r="P753" s="23">
        <f t="shared" ref="P753:P756" si="264">N753</f>
        <v>84068.444999999992</v>
      </c>
    </row>
    <row r="754" spans="1:16">
      <c r="A754" s="12"/>
      <c r="B754" s="12"/>
      <c r="C754" s="12" t="s">
        <v>69</v>
      </c>
      <c r="D754" s="12" t="s">
        <v>144</v>
      </c>
      <c r="E754" s="12" t="s">
        <v>19</v>
      </c>
      <c r="F754" s="13" t="s">
        <v>11</v>
      </c>
      <c r="G754" s="13">
        <v>55.51</v>
      </c>
      <c r="H754" s="13">
        <v>25.7</v>
      </c>
      <c r="I754" s="14">
        <v>460.75</v>
      </c>
      <c r="J754" s="14">
        <v>0</v>
      </c>
      <c r="K754" s="14">
        <f t="shared" si="249"/>
        <v>460.75</v>
      </c>
      <c r="L754" s="13">
        <v>13734.96</v>
      </c>
      <c r="M754" s="13">
        <f>J754*(G754-H754)</f>
        <v>0</v>
      </c>
      <c r="N754" s="13">
        <f t="shared" si="263"/>
        <v>13734.957499999999</v>
      </c>
      <c r="O754" s="13" t="s">
        <v>11</v>
      </c>
      <c r="P754" s="23">
        <f t="shared" si="264"/>
        <v>13734.957499999999</v>
      </c>
    </row>
    <row r="755" spans="1:16">
      <c r="A755" s="12"/>
      <c r="B755" s="12"/>
      <c r="C755" s="12" t="s">
        <v>69</v>
      </c>
      <c r="D755" s="12" t="s">
        <v>144</v>
      </c>
      <c r="E755" s="12" t="s">
        <v>21</v>
      </c>
      <c r="F755" s="13" t="s">
        <v>11</v>
      </c>
      <c r="G755" s="13">
        <v>31.6</v>
      </c>
      <c r="H755" s="13">
        <v>25.05</v>
      </c>
      <c r="I755" s="14">
        <v>5882.64</v>
      </c>
      <c r="J755" s="14">
        <v>0</v>
      </c>
      <c r="K755" s="14">
        <f t="shared" si="249"/>
        <v>5882.64</v>
      </c>
      <c r="L755" s="13">
        <v>38531.279999999999</v>
      </c>
      <c r="M755" s="13">
        <f>J755*(G755-H755)</f>
        <v>0</v>
      </c>
      <c r="N755" s="13">
        <f t="shared" si="263"/>
        <v>38531.292000000009</v>
      </c>
      <c r="O755" s="13" t="s">
        <v>11</v>
      </c>
      <c r="P755" s="23">
        <f t="shared" si="264"/>
        <v>38531.292000000009</v>
      </c>
    </row>
    <row r="756" spans="1:16">
      <c r="A756" s="12"/>
      <c r="B756" s="12"/>
      <c r="C756" s="12" t="s">
        <v>69</v>
      </c>
      <c r="D756" s="12" t="s">
        <v>144</v>
      </c>
      <c r="E756" s="12" t="s">
        <v>21</v>
      </c>
      <c r="F756" s="13" t="s">
        <v>11</v>
      </c>
      <c r="G756" s="13">
        <v>32.619999999999997</v>
      </c>
      <c r="H756" s="13">
        <v>26.83</v>
      </c>
      <c r="I756" s="14">
        <v>980.44</v>
      </c>
      <c r="J756" s="14">
        <v>0</v>
      </c>
      <c r="K756" s="14">
        <f t="shared" si="249"/>
        <v>980.44</v>
      </c>
      <c r="L756" s="13">
        <v>5676.75</v>
      </c>
      <c r="M756" s="13">
        <f>J756*(G756-H756)</f>
        <v>0</v>
      </c>
      <c r="N756" s="13">
        <f t="shared" si="263"/>
        <v>5676.7475999999997</v>
      </c>
      <c r="O756" s="13" t="s">
        <v>11</v>
      </c>
      <c r="P756" s="23">
        <f t="shared" si="264"/>
        <v>5676.7475999999997</v>
      </c>
    </row>
    <row r="757" spans="1:16" ht="31.5">
      <c r="A757" s="8">
        <v>2922007060</v>
      </c>
      <c r="B757" s="28" t="s">
        <v>235</v>
      </c>
      <c r="C757" s="29"/>
      <c r="D757" s="30"/>
      <c r="E757" s="9" t="s">
        <v>20</v>
      </c>
      <c r="F757" s="10">
        <v>0</v>
      </c>
      <c r="G757" s="10" t="s">
        <v>11</v>
      </c>
      <c r="H757" s="10" t="s">
        <v>11</v>
      </c>
      <c r="I757" s="11">
        <v>0</v>
      </c>
      <c r="J757" s="11">
        <v>0</v>
      </c>
      <c r="K757" s="11">
        <f t="shared" si="249"/>
        <v>0</v>
      </c>
      <c r="L757" s="10">
        <v>0</v>
      </c>
      <c r="M757" s="10">
        <v>0</v>
      </c>
      <c r="N757" s="10">
        <v>0</v>
      </c>
      <c r="O757" s="10">
        <v>0</v>
      </c>
      <c r="P757" s="6">
        <f t="shared" ref="P757:P760" si="265">N757+F757</f>
        <v>0</v>
      </c>
    </row>
    <row r="758" spans="1:16">
      <c r="A758" s="8">
        <v>2922007060</v>
      </c>
      <c r="B758" s="28" t="s">
        <v>235</v>
      </c>
      <c r="C758" s="29"/>
      <c r="D758" s="30"/>
      <c r="E758" s="9" t="s">
        <v>21</v>
      </c>
      <c r="F758" s="10">
        <v>5627.81</v>
      </c>
      <c r="G758" s="10" t="s">
        <v>11</v>
      </c>
      <c r="H758" s="10" t="s">
        <v>11</v>
      </c>
      <c r="I758" s="11">
        <v>2628.3820000000001</v>
      </c>
      <c r="J758" s="11">
        <f>J761+J762</f>
        <v>268.67599999999999</v>
      </c>
      <c r="K758" s="11">
        <f t="shared" si="249"/>
        <v>2897.058</v>
      </c>
      <c r="L758" s="10">
        <v>64647.45</v>
      </c>
      <c r="M758" s="10">
        <f>M761+M762</f>
        <v>6166.1142000000009</v>
      </c>
      <c r="N758" s="10">
        <f>N761+N762</f>
        <v>65185.751579999996</v>
      </c>
      <c r="O758" s="10">
        <v>58481.34</v>
      </c>
      <c r="P758" s="6">
        <f t="shared" si="265"/>
        <v>70813.561579999994</v>
      </c>
    </row>
    <row r="759" spans="1:16">
      <c r="A759" s="8">
        <v>2922007060</v>
      </c>
      <c r="B759" s="28" t="s">
        <v>235</v>
      </c>
      <c r="C759" s="29"/>
      <c r="D759" s="30"/>
      <c r="E759" s="9" t="s">
        <v>19</v>
      </c>
      <c r="F759" s="10">
        <v>0</v>
      </c>
      <c r="G759" s="10" t="s">
        <v>11</v>
      </c>
      <c r="H759" s="10" t="s">
        <v>11</v>
      </c>
      <c r="I759" s="11">
        <v>0</v>
      </c>
      <c r="J759" s="11">
        <v>0</v>
      </c>
      <c r="K759" s="11">
        <f t="shared" si="249"/>
        <v>0</v>
      </c>
      <c r="L759" s="10">
        <v>0</v>
      </c>
      <c r="M759" s="10">
        <v>0</v>
      </c>
      <c r="N759" s="10">
        <v>0</v>
      </c>
      <c r="O759" s="10">
        <v>0</v>
      </c>
      <c r="P759" s="6">
        <f t="shared" si="265"/>
        <v>0</v>
      </c>
    </row>
    <row r="760" spans="1:16">
      <c r="A760" s="8">
        <v>2922007060</v>
      </c>
      <c r="B760" s="28" t="s">
        <v>235</v>
      </c>
      <c r="C760" s="29"/>
      <c r="D760" s="30"/>
      <c r="E760" s="9" t="s">
        <v>2</v>
      </c>
      <c r="F760" s="10">
        <v>5627.81</v>
      </c>
      <c r="G760" s="10" t="s">
        <v>11</v>
      </c>
      <c r="H760" s="10" t="s">
        <v>11</v>
      </c>
      <c r="I760" s="11">
        <v>2628.3820000000001</v>
      </c>
      <c r="J760" s="11">
        <f>J757+J758+J759</f>
        <v>268.67599999999999</v>
      </c>
      <c r="K760" s="11">
        <f t="shared" si="249"/>
        <v>2897.058</v>
      </c>
      <c r="L760" s="10">
        <v>64647.45</v>
      </c>
      <c r="M760" s="10">
        <f>M757+M758+M759</f>
        <v>6166.1142000000009</v>
      </c>
      <c r="N760" s="10">
        <f>N757+N758+N759</f>
        <v>65185.751579999996</v>
      </c>
      <c r="O760" s="10">
        <v>58481.34</v>
      </c>
      <c r="P760" s="6">
        <f t="shared" si="265"/>
        <v>70813.561579999994</v>
      </c>
    </row>
    <row r="761" spans="1:16">
      <c r="A761" s="12"/>
      <c r="B761" s="12"/>
      <c r="C761" s="12" t="s">
        <v>69</v>
      </c>
      <c r="D761" s="12" t="s">
        <v>145</v>
      </c>
      <c r="E761" s="12" t="s">
        <v>21</v>
      </c>
      <c r="F761" s="13" t="s">
        <v>11</v>
      </c>
      <c r="G761" s="13">
        <v>47.16</v>
      </c>
      <c r="H761" s="13">
        <v>25.05</v>
      </c>
      <c r="I761" s="14">
        <v>1549.6780000000001</v>
      </c>
      <c r="J761" s="14">
        <v>0</v>
      </c>
      <c r="K761" s="14">
        <f t="shared" si="249"/>
        <v>1549.6780000000001</v>
      </c>
      <c r="L761" s="13">
        <v>34263.4</v>
      </c>
      <c r="M761" s="13">
        <f>J761*(G761-H761)</f>
        <v>0</v>
      </c>
      <c r="N761" s="13">
        <f t="shared" ref="N761:N762" si="266">K761*(G761-H761)</f>
        <v>34263.380579999997</v>
      </c>
      <c r="O761" s="13" t="s">
        <v>11</v>
      </c>
      <c r="P761" s="23">
        <f t="shared" ref="P761:P762" si="267">N761</f>
        <v>34263.380579999997</v>
      </c>
    </row>
    <row r="762" spans="1:16">
      <c r="A762" s="12"/>
      <c r="B762" s="12"/>
      <c r="C762" s="12" t="s">
        <v>69</v>
      </c>
      <c r="D762" s="12" t="s">
        <v>145</v>
      </c>
      <c r="E762" s="12" t="s">
        <v>21</v>
      </c>
      <c r="F762" s="13" t="s">
        <v>11</v>
      </c>
      <c r="G762" s="13">
        <v>49.78</v>
      </c>
      <c r="H762" s="13">
        <v>26.83</v>
      </c>
      <c r="I762" s="14">
        <v>1078.704</v>
      </c>
      <c r="J762" s="14">
        <v>268.67599999999999</v>
      </c>
      <c r="K762" s="14">
        <f t="shared" si="249"/>
        <v>1347.3799999999999</v>
      </c>
      <c r="L762" s="13">
        <v>24756.240000000002</v>
      </c>
      <c r="M762" s="13">
        <f>J762*(G762-H762)</f>
        <v>6166.1142000000009</v>
      </c>
      <c r="N762" s="13">
        <f t="shared" si="266"/>
        <v>30922.371000000003</v>
      </c>
      <c r="O762" s="13" t="s">
        <v>11</v>
      </c>
      <c r="P762" s="23">
        <f t="shared" si="267"/>
        <v>30922.371000000003</v>
      </c>
    </row>
    <row r="763" spans="1:16" ht="31.5">
      <c r="A763" s="8">
        <v>2922007020</v>
      </c>
      <c r="B763" s="28" t="s">
        <v>236</v>
      </c>
      <c r="C763" s="29"/>
      <c r="D763" s="30"/>
      <c r="E763" s="9" t="s">
        <v>20</v>
      </c>
      <c r="F763" s="10">
        <v>0</v>
      </c>
      <c r="G763" s="10" t="s">
        <v>11</v>
      </c>
      <c r="H763" s="10" t="s">
        <v>11</v>
      </c>
      <c r="I763" s="11">
        <v>0</v>
      </c>
      <c r="J763" s="11">
        <v>0</v>
      </c>
      <c r="K763" s="11">
        <f t="shared" si="249"/>
        <v>0</v>
      </c>
      <c r="L763" s="10">
        <v>0</v>
      </c>
      <c r="M763" s="10">
        <v>0</v>
      </c>
      <c r="N763" s="10">
        <v>0</v>
      </c>
      <c r="O763" s="10">
        <v>0</v>
      </c>
      <c r="P763" s="6">
        <f t="shared" ref="P763:P766" si="268">N763+F763</f>
        <v>0</v>
      </c>
    </row>
    <row r="764" spans="1:16">
      <c r="A764" s="8">
        <v>2922007020</v>
      </c>
      <c r="B764" s="28" t="s">
        <v>236</v>
      </c>
      <c r="C764" s="29"/>
      <c r="D764" s="30"/>
      <c r="E764" s="9" t="s">
        <v>21</v>
      </c>
      <c r="F764" s="10">
        <v>12900.13</v>
      </c>
      <c r="G764" s="10" t="s">
        <v>11</v>
      </c>
      <c r="H764" s="10" t="s">
        <v>11</v>
      </c>
      <c r="I764" s="11">
        <v>4517.3999999999996</v>
      </c>
      <c r="J764" s="11">
        <f>J767+J768</f>
        <v>461.74</v>
      </c>
      <c r="K764" s="11">
        <f t="shared" si="249"/>
        <v>4979.1399999999994</v>
      </c>
      <c r="L764" s="10">
        <v>114984.33</v>
      </c>
      <c r="M764" s="10">
        <f>M767+M768</f>
        <v>9941.262200000001</v>
      </c>
      <c r="N764" s="10">
        <f>N767+N768</f>
        <v>112025.46739999999</v>
      </c>
      <c r="O764" s="10">
        <v>105258.37</v>
      </c>
      <c r="P764" s="6">
        <f t="shared" si="268"/>
        <v>124925.5974</v>
      </c>
    </row>
    <row r="765" spans="1:16">
      <c r="A765" s="8">
        <v>2922007020</v>
      </c>
      <c r="B765" s="28" t="s">
        <v>236</v>
      </c>
      <c r="C765" s="29"/>
      <c r="D765" s="30"/>
      <c r="E765" s="9" t="s">
        <v>19</v>
      </c>
      <c r="F765" s="10">
        <v>0</v>
      </c>
      <c r="G765" s="10" t="s">
        <v>11</v>
      </c>
      <c r="H765" s="10" t="s">
        <v>11</v>
      </c>
      <c r="I765" s="11">
        <v>0</v>
      </c>
      <c r="J765" s="11">
        <v>0</v>
      </c>
      <c r="K765" s="11">
        <f t="shared" si="249"/>
        <v>0</v>
      </c>
      <c r="L765" s="10">
        <v>0</v>
      </c>
      <c r="M765" s="10">
        <v>0</v>
      </c>
      <c r="N765" s="10">
        <v>0</v>
      </c>
      <c r="O765" s="10">
        <v>0</v>
      </c>
      <c r="P765" s="6">
        <f t="shared" si="268"/>
        <v>0</v>
      </c>
    </row>
    <row r="766" spans="1:16">
      <c r="A766" s="8">
        <v>2922007020</v>
      </c>
      <c r="B766" s="28" t="s">
        <v>236</v>
      </c>
      <c r="C766" s="29"/>
      <c r="D766" s="30"/>
      <c r="E766" s="9" t="s">
        <v>2</v>
      </c>
      <c r="F766" s="10">
        <v>12900.13</v>
      </c>
      <c r="G766" s="10" t="s">
        <v>11</v>
      </c>
      <c r="H766" s="10" t="s">
        <v>11</v>
      </c>
      <c r="I766" s="11">
        <v>4517.3999999999996</v>
      </c>
      <c r="J766" s="11">
        <f>J763+J764+J765</f>
        <v>461.74</v>
      </c>
      <c r="K766" s="11">
        <f t="shared" si="249"/>
        <v>4979.1399999999994</v>
      </c>
      <c r="L766" s="10">
        <v>114984.33</v>
      </c>
      <c r="M766" s="10">
        <f>M763+M764+M765</f>
        <v>9941.262200000001</v>
      </c>
      <c r="N766" s="10">
        <f>N763+N764+N765</f>
        <v>112025.46739999999</v>
      </c>
      <c r="O766" s="10">
        <v>105258.37</v>
      </c>
      <c r="P766" s="6">
        <f t="shared" si="268"/>
        <v>124925.5974</v>
      </c>
    </row>
    <row r="767" spans="1:16">
      <c r="A767" s="12"/>
      <c r="B767" s="12"/>
      <c r="C767" s="12" t="s">
        <v>69</v>
      </c>
      <c r="D767" s="12" t="s">
        <v>146</v>
      </c>
      <c r="E767" s="12" t="s">
        <v>21</v>
      </c>
      <c r="F767" s="13" t="s">
        <v>11</v>
      </c>
      <c r="G767" s="13">
        <v>48.36</v>
      </c>
      <c r="H767" s="13">
        <v>25.05</v>
      </c>
      <c r="I767" s="14">
        <v>2710.44</v>
      </c>
      <c r="J767" s="14">
        <v>0</v>
      </c>
      <c r="K767" s="14">
        <f t="shared" si="249"/>
        <v>2710.44</v>
      </c>
      <c r="L767" s="13">
        <v>63180.36</v>
      </c>
      <c r="M767" s="13">
        <f>J767*(G767-H767)</f>
        <v>0</v>
      </c>
      <c r="N767" s="13">
        <f t="shared" ref="N767:N768" si="269">K767*(G767-H767)</f>
        <v>63180.356399999997</v>
      </c>
      <c r="O767" s="13" t="s">
        <v>11</v>
      </c>
      <c r="P767" s="23">
        <f t="shared" ref="P767:P768" si="270">N767</f>
        <v>63180.356399999997</v>
      </c>
    </row>
    <row r="768" spans="1:16">
      <c r="A768" s="12"/>
      <c r="B768" s="12"/>
      <c r="C768" s="12" t="s">
        <v>69</v>
      </c>
      <c r="D768" s="12" t="s">
        <v>146</v>
      </c>
      <c r="E768" s="12" t="s">
        <v>21</v>
      </c>
      <c r="F768" s="13" t="s">
        <v>11</v>
      </c>
      <c r="G768" s="13">
        <v>48.36</v>
      </c>
      <c r="H768" s="13">
        <v>26.83</v>
      </c>
      <c r="I768" s="14">
        <v>1806.96</v>
      </c>
      <c r="J768" s="14">
        <v>461.74</v>
      </c>
      <c r="K768" s="14">
        <f t="shared" si="249"/>
        <v>2268.6999999999998</v>
      </c>
      <c r="L768" s="13">
        <v>38903.839999999997</v>
      </c>
      <c r="M768" s="13">
        <f>J768*(G768-H768)</f>
        <v>9941.262200000001</v>
      </c>
      <c r="N768" s="13">
        <f t="shared" si="269"/>
        <v>48845.110999999997</v>
      </c>
      <c r="O768" s="13" t="s">
        <v>11</v>
      </c>
      <c r="P768" s="23">
        <f t="shared" si="270"/>
        <v>48845.110999999997</v>
      </c>
    </row>
    <row r="769" spans="1:16" ht="31.5">
      <c r="A769" s="8">
        <v>2922008497</v>
      </c>
      <c r="B769" s="28" t="s">
        <v>237</v>
      </c>
      <c r="C769" s="29"/>
      <c r="D769" s="30"/>
      <c r="E769" s="9" t="s">
        <v>20</v>
      </c>
      <c r="F769" s="10">
        <v>12458.71</v>
      </c>
      <c r="G769" s="10" t="s">
        <v>11</v>
      </c>
      <c r="H769" s="10" t="s">
        <v>11</v>
      </c>
      <c r="I769" s="11">
        <v>72886.94</v>
      </c>
      <c r="J769" s="11">
        <f>J775+J776</f>
        <v>7276.0450000000001</v>
      </c>
      <c r="K769" s="11">
        <f t="shared" si="249"/>
        <v>80162.985000000001</v>
      </c>
      <c r="L769" s="10">
        <v>127638.15</v>
      </c>
      <c r="M769" s="10">
        <f>M775+M776</f>
        <v>11641.671999999984</v>
      </c>
      <c r="N769" s="10">
        <f>N775+N776</f>
        <v>126821.11736999995</v>
      </c>
      <c r="O769" s="10">
        <v>115996.48</v>
      </c>
      <c r="P769" s="6">
        <f t="shared" ref="P769:P772" si="271">N769+F769</f>
        <v>139279.82736999996</v>
      </c>
    </row>
    <row r="770" spans="1:16">
      <c r="A770" s="8">
        <v>2922008497</v>
      </c>
      <c r="B770" s="28" t="s">
        <v>237</v>
      </c>
      <c r="C770" s="29"/>
      <c r="D770" s="30"/>
      <c r="E770" s="9" t="s">
        <v>21</v>
      </c>
      <c r="F770" s="10">
        <v>211099.17</v>
      </c>
      <c r="G770" s="10" t="s">
        <v>11</v>
      </c>
      <c r="H770" s="10" t="s">
        <v>11</v>
      </c>
      <c r="I770" s="11">
        <v>181420.353</v>
      </c>
      <c r="J770" s="11">
        <f>J777+J778</f>
        <v>17881.21</v>
      </c>
      <c r="K770" s="11">
        <f t="shared" si="249"/>
        <v>199301.56299999999</v>
      </c>
      <c r="L770" s="10">
        <v>2350061.09</v>
      </c>
      <c r="M770" s="10">
        <f>M777+M778</f>
        <v>217077.88939999999</v>
      </c>
      <c r="N770" s="10">
        <f>N777+N778</f>
        <v>2356039.8048800002</v>
      </c>
      <c r="O770" s="10">
        <v>2132983.2000000002</v>
      </c>
      <c r="P770" s="6">
        <f t="shared" si="271"/>
        <v>2567138.9748800001</v>
      </c>
    </row>
    <row r="771" spans="1:16">
      <c r="A771" s="8">
        <v>2922008497</v>
      </c>
      <c r="B771" s="28" t="s">
        <v>237</v>
      </c>
      <c r="C771" s="29"/>
      <c r="D771" s="30"/>
      <c r="E771" s="9" t="s">
        <v>19</v>
      </c>
      <c r="F771" s="10">
        <v>364589.4</v>
      </c>
      <c r="G771" s="10" t="s">
        <v>11</v>
      </c>
      <c r="H771" s="10" t="s">
        <v>11</v>
      </c>
      <c r="I771" s="11">
        <v>225061.345</v>
      </c>
      <c r="J771" s="11">
        <f>J773+J774</f>
        <v>22623.907999999999</v>
      </c>
      <c r="K771" s="11">
        <f t="shared" si="249"/>
        <v>247685.253</v>
      </c>
      <c r="L771" s="10">
        <v>4017019.6</v>
      </c>
      <c r="M771" s="10">
        <f>M773+M774</f>
        <v>375783.11187999998</v>
      </c>
      <c r="N771" s="10">
        <f>N773+N774</f>
        <v>4028213.3121099994</v>
      </c>
      <c r="O771" s="10">
        <v>3641236.49</v>
      </c>
      <c r="P771" s="6">
        <f t="shared" si="271"/>
        <v>4392802.7121099997</v>
      </c>
    </row>
    <row r="772" spans="1:16">
      <c r="A772" s="8">
        <v>2922008497</v>
      </c>
      <c r="B772" s="28" t="s">
        <v>237</v>
      </c>
      <c r="C772" s="29"/>
      <c r="D772" s="30"/>
      <c r="E772" s="9" t="s">
        <v>2</v>
      </c>
      <c r="F772" s="10">
        <v>588147.28</v>
      </c>
      <c r="G772" s="10" t="s">
        <v>11</v>
      </c>
      <c r="H772" s="10" t="s">
        <v>11</v>
      </c>
      <c r="I772" s="11">
        <v>479368.63799999998</v>
      </c>
      <c r="J772" s="11">
        <f>J769+J770+J771</f>
        <v>47781.163</v>
      </c>
      <c r="K772" s="11">
        <f t="shared" si="249"/>
        <v>527149.80099999998</v>
      </c>
      <c r="L772" s="10">
        <v>6494718.8399999999</v>
      </c>
      <c r="M772" s="10">
        <f>M769+M770+M771</f>
        <v>604502.67327999999</v>
      </c>
      <c r="N772" s="10">
        <f>N769+N770+N771</f>
        <v>6511074.2343600001</v>
      </c>
      <c r="O772" s="10">
        <v>5890216.1699999999</v>
      </c>
      <c r="P772" s="6">
        <f t="shared" si="271"/>
        <v>7099221.5143600004</v>
      </c>
    </row>
    <row r="773" spans="1:16">
      <c r="A773" s="12"/>
      <c r="B773" s="12"/>
      <c r="C773" s="12" t="s">
        <v>69</v>
      </c>
      <c r="D773" s="12" t="s">
        <v>147</v>
      </c>
      <c r="E773" s="12" t="s">
        <v>19</v>
      </c>
      <c r="F773" s="13" t="s">
        <v>11</v>
      </c>
      <c r="G773" s="13">
        <v>40.869999999999997</v>
      </c>
      <c r="H773" s="13">
        <v>24.88</v>
      </c>
      <c r="I773" s="14">
        <v>138449.58100000001</v>
      </c>
      <c r="J773" s="14">
        <v>0</v>
      </c>
      <c r="K773" s="14">
        <f t="shared" si="249"/>
        <v>138449.58100000001</v>
      </c>
      <c r="L773" s="13">
        <v>2213808.7999999998</v>
      </c>
      <c r="M773" s="13">
        <f t="shared" ref="M773:M778" si="272">J773*(G773-H773)</f>
        <v>0</v>
      </c>
      <c r="N773" s="13">
        <f t="shared" ref="N773:N778" si="273">K773*(G773-H773)</f>
        <v>2213808.8001899999</v>
      </c>
      <c r="O773" s="13" t="s">
        <v>11</v>
      </c>
      <c r="P773" s="23">
        <f t="shared" ref="P773:P778" si="274">N773</f>
        <v>2213808.8001899999</v>
      </c>
    </row>
    <row r="774" spans="1:16">
      <c r="A774" s="12"/>
      <c r="B774" s="12"/>
      <c r="C774" s="12" t="s">
        <v>69</v>
      </c>
      <c r="D774" s="12" t="s">
        <v>147</v>
      </c>
      <c r="E774" s="12" t="s">
        <v>19</v>
      </c>
      <c r="F774" s="13" t="s">
        <v>11</v>
      </c>
      <c r="G774" s="13">
        <v>43.44</v>
      </c>
      <c r="H774" s="13">
        <v>26.83</v>
      </c>
      <c r="I774" s="14">
        <v>86611.763999999996</v>
      </c>
      <c r="J774" s="14">
        <v>22623.907999999999</v>
      </c>
      <c r="K774" s="14">
        <f t="shared" si="249"/>
        <v>109235.67199999999</v>
      </c>
      <c r="L774" s="13">
        <v>1438621.4</v>
      </c>
      <c r="M774" s="13">
        <f t="shared" si="272"/>
        <v>375783.11187999998</v>
      </c>
      <c r="N774" s="13">
        <f t="shared" si="273"/>
        <v>1814404.5119199997</v>
      </c>
      <c r="O774" s="13" t="s">
        <v>11</v>
      </c>
      <c r="P774" s="23">
        <f t="shared" si="274"/>
        <v>1814404.5119199997</v>
      </c>
    </row>
    <row r="775" spans="1:16" ht="31.5">
      <c r="A775" s="12"/>
      <c r="B775" s="12"/>
      <c r="C775" s="12" t="s">
        <v>69</v>
      </c>
      <c r="D775" s="12" t="s">
        <v>147</v>
      </c>
      <c r="E775" s="12" t="s">
        <v>20</v>
      </c>
      <c r="F775" s="13" t="s">
        <v>11</v>
      </c>
      <c r="G775" s="13">
        <v>18.57</v>
      </c>
      <c r="H775" s="13">
        <v>17</v>
      </c>
      <c r="I775" s="14">
        <v>47988.620999999999</v>
      </c>
      <c r="J775" s="14">
        <v>0</v>
      </c>
      <c r="K775" s="14">
        <f t="shared" si="249"/>
        <v>47988.620999999999</v>
      </c>
      <c r="L775" s="13">
        <v>75342.13</v>
      </c>
      <c r="M775" s="13">
        <f t="shared" si="272"/>
        <v>0</v>
      </c>
      <c r="N775" s="13">
        <f t="shared" si="273"/>
        <v>75342.134970000014</v>
      </c>
      <c r="O775" s="13" t="s">
        <v>11</v>
      </c>
      <c r="P775" s="23">
        <f t="shared" si="274"/>
        <v>75342.134970000014</v>
      </c>
    </row>
    <row r="776" spans="1:16" ht="31.5">
      <c r="A776" s="12"/>
      <c r="B776" s="12"/>
      <c r="C776" s="12" t="s">
        <v>69</v>
      </c>
      <c r="D776" s="12" t="s">
        <v>147</v>
      </c>
      <c r="E776" s="12" t="s">
        <v>20</v>
      </c>
      <c r="F776" s="13" t="s">
        <v>11</v>
      </c>
      <c r="G776" s="13">
        <v>19.809999999999999</v>
      </c>
      <c r="H776" s="13">
        <v>18.21</v>
      </c>
      <c r="I776" s="14">
        <v>24898.319</v>
      </c>
      <c r="J776" s="14">
        <v>7276.0450000000001</v>
      </c>
      <c r="K776" s="14">
        <f t="shared" si="249"/>
        <v>32174.364000000001</v>
      </c>
      <c r="L776" s="13">
        <v>39837.31</v>
      </c>
      <c r="M776" s="13">
        <f t="shared" si="272"/>
        <v>11641.671999999984</v>
      </c>
      <c r="N776" s="13">
        <f t="shared" si="273"/>
        <v>51478.982399999935</v>
      </c>
      <c r="O776" s="13" t="s">
        <v>11</v>
      </c>
      <c r="P776" s="23">
        <f t="shared" si="274"/>
        <v>51478.982399999935</v>
      </c>
    </row>
    <row r="777" spans="1:16">
      <c r="A777" s="12"/>
      <c r="B777" s="12"/>
      <c r="C777" s="12" t="s">
        <v>69</v>
      </c>
      <c r="D777" s="12" t="s">
        <v>147</v>
      </c>
      <c r="E777" s="12" t="s">
        <v>21</v>
      </c>
      <c r="F777" s="13" t="s">
        <v>11</v>
      </c>
      <c r="G777" s="13">
        <v>36.14</v>
      </c>
      <c r="H777" s="13">
        <v>24.58</v>
      </c>
      <c r="I777" s="14">
        <v>109450.29300000001</v>
      </c>
      <c r="J777" s="14">
        <v>0</v>
      </c>
      <c r="K777" s="14">
        <f t="shared" si="249"/>
        <v>109450.29300000001</v>
      </c>
      <c r="L777" s="13">
        <v>1265245.3799999999</v>
      </c>
      <c r="M777" s="13">
        <f t="shared" si="272"/>
        <v>0</v>
      </c>
      <c r="N777" s="13">
        <f t="shared" si="273"/>
        <v>1265245.3870800002</v>
      </c>
      <c r="O777" s="13" t="s">
        <v>11</v>
      </c>
      <c r="P777" s="23">
        <f t="shared" si="274"/>
        <v>1265245.3870800002</v>
      </c>
    </row>
    <row r="778" spans="1:16">
      <c r="A778" s="12"/>
      <c r="B778" s="12"/>
      <c r="C778" s="12" t="s">
        <v>69</v>
      </c>
      <c r="D778" s="12" t="s">
        <v>147</v>
      </c>
      <c r="E778" s="12" t="s">
        <v>21</v>
      </c>
      <c r="F778" s="13" t="s">
        <v>11</v>
      </c>
      <c r="G778" s="13">
        <v>38.97</v>
      </c>
      <c r="H778" s="13">
        <v>26.83</v>
      </c>
      <c r="I778" s="14">
        <v>71970.06</v>
      </c>
      <c r="J778" s="14">
        <v>17881.21</v>
      </c>
      <c r="K778" s="14">
        <f t="shared" si="249"/>
        <v>89851.26999999999</v>
      </c>
      <c r="L778" s="13">
        <v>873716.54</v>
      </c>
      <c r="M778" s="13">
        <f t="shared" si="272"/>
        <v>217077.88939999999</v>
      </c>
      <c r="N778" s="13">
        <f t="shared" si="273"/>
        <v>1090794.4177999999</v>
      </c>
      <c r="O778" s="13" t="s">
        <v>11</v>
      </c>
      <c r="P778" s="23">
        <f t="shared" si="274"/>
        <v>1090794.4177999999</v>
      </c>
    </row>
    <row r="779" spans="1:16" ht="31.5">
      <c r="A779" s="8">
        <v>2922007648</v>
      </c>
      <c r="B779" s="28" t="s">
        <v>238</v>
      </c>
      <c r="C779" s="29"/>
      <c r="D779" s="30"/>
      <c r="E779" s="9" t="s">
        <v>20</v>
      </c>
      <c r="F779" s="10">
        <v>0</v>
      </c>
      <c r="G779" s="10" t="s">
        <v>11</v>
      </c>
      <c r="H779" s="10" t="s">
        <v>11</v>
      </c>
      <c r="I779" s="11">
        <v>0</v>
      </c>
      <c r="J779" s="11">
        <v>0</v>
      </c>
      <c r="K779" s="11">
        <f t="shared" si="249"/>
        <v>0</v>
      </c>
      <c r="L779" s="10">
        <v>0</v>
      </c>
      <c r="M779" s="10">
        <v>0</v>
      </c>
      <c r="N779" s="10">
        <v>0</v>
      </c>
      <c r="O779" s="10">
        <v>0</v>
      </c>
      <c r="P779" s="6">
        <f t="shared" ref="P779:P782" si="275">N779+F779</f>
        <v>0</v>
      </c>
    </row>
    <row r="780" spans="1:16">
      <c r="A780" s="8">
        <v>2922007648</v>
      </c>
      <c r="B780" s="28" t="s">
        <v>238</v>
      </c>
      <c r="C780" s="29"/>
      <c r="D780" s="30"/>
      <c r="E780" s="9" t="s">
        <v>21</v>
      </c>
      <c r="F780" s="10">
        <v>58134.79</v>
      </c>
      <c r="G780" s="10" t="s">
        <v>11</v>
      </c>
      <c r="H780" s="10" t="s">
        <v>11</v>
      </c>
      <c r="I780" s="11">
        <v>8695.8770000000004</v>
      </c>
      <c r="J780" s="11">
        <f>J785+J786</f>
        <v>0</v>
      </c>
      <c r="K780" s="11">
        <f t="shared" ref="K780:K807" si="276">I780+J780</f>
        <v>8695.8770000000004</v>
      </c>
      <c r="L780" s="10">
        <v>254226.82</v>
      </c>
      <c r="M780" s="10">
        <f>M785+M786</f>
        <v>0</v>
      </c>
      <c r="N780" s="10">
        <f>N785+N786</f>
        <v>196092.02634999997</v>
      </c>
      <c r="O780" s="10">
        <v>254226.82</v>
      </c>
      <c r="P780" s="6">
        <f t="shared" si="275"/>
        <v>254226.81634999998</v>
      </c>
    </row>
    <row r="781" spans="1:16">
      <c r="A781" s="8">
        <v>2922007648</v>
      </c>
      <c r="B781" s="28" t="s">
        <v>238</v>
      </c>
      <c r="C781" s="29"/>
      <c r="D781" s="30"/>
      <c r="E781" s="9" t="s">
        <v>19</v>
      </c>
      <c r="F781" s="10">
        <v>28820.11</v>
      </c>
      <c r="G781" s="10" t="s">
        <v>11</v>
      </c>
      <c r="H781" s="10" t="s">
        <v>11</v>
      </c>
      <c r="I781" s="11">
        <v>4363.3050000000003</v>
      </c>
      <c r="J781" s="11">
        <f>J783+J784</f>
        <v>0</v>
      </c>
      <c r="K781" s="11">
        <f t="shared" si="276"/>
        <v>4363.3050000000003</v>
      </c>
      <c r="L781" s="10">
        <v>143705.93</v>
      </c>
      <c r="M781" s="10">
        <f>M783+M784</f>
        <v>0</v>
      </c>
      <c r="N781" s="10">
        <f>N783+N784</f>
        <v>114885.82064999999</v>
      </c>
      <c r="O781" s="10">
        <v>143705.93</v>
      </c>
      <c r="P781" s="6">
        <f t="shared" si="275"/>
        <v>143705.93064999999</v>
      </c>
    </row>
    <row r="782" spans="1:16">
      <c r="A782" s="8">
        <v>2922007648</v>
      </c>
      <c r="B782" s="28" t="s">
        <v>238</v>
      </c>
      <c r="C782" s="29"/>
      <c r="D782" s="30"/>
      <c r="E782" s="9" t="s">
        <v>2</v>
      </c>
      <c r="F782" s="10">
        <v>86954.9</v>
      </c>
      <c r="G782" s="10" t="s">
        <v>11</v>
      </c>
      <c r="H782" s="10" t="s">
        <v>11</v>
      </c>
      <c r="I782" s="11">
        <v>13059.182000000001</v>
      </c>
      <c r="J782" s="11">
        <f>J779+J780+J781</f>
        <v>0</v>
      </c>
      <c r="K782" s="11">
        <f t="shared" si="276"/>
        <v>13059.182000000001</v>
      </c>
      <c r="L782" s="10">
        <v>397932.75</v>
      </c>
      <c r="M782" s="10">
        <f>M779+M780+M781</f>
        <v>0</v>
      </c>
      <c r="N782" s="10">
        <f>N779+N780+N781</f>
        <v>310977.84699999995</v>
      </c>
      <c r="O782" s="10">
        <v>397932.75</v>
      </c>
      <c r="P782" s="6">
        <f t="shared" si="275"/>
        <v>397932.74699999997</v>
      </c>
    </row>
    <row r="783" spans="1:16">
      <c r="A783" s="12"/>
      <c r="B783" s="12"/>
      <c r="C783" s="12" t="s">
        <v>69</v>
      </c>
      <c r="D783" s="12" t="s">
        <v>137</v>
      </c>
      <c r="E783" s="12" t="s">
        <v>19</v>
      </c>
      <c r="F783" s="13" t="s">
        <v>11</v>
      </c>
      <c r="G783" s="13">
        <v>55.69</v>
      </c>
      <c r="H783" s="13">
        <v>29.36</v>
      </c>
      <c r="I783" s="14">
        <v>4363.3050000000003</v>
      </c>
      <c r="J783" s="14">
        <v>0</v>
      </c>
      <c r="K783" s="14">
        <f t="shared" si="276"/>
        <v>4363.3050000000003</v>
      </c>
      <c r="L783" s="13">
        <v>114885.82</v>
      </c>
      <c r="M783" s="13">
        <f>J783*(G783-H783)</f>
        <v>0</v>
      </c>
      <c r="N783" s="13">
        <f t="shared" ref="N783:N786" si="277">K783*(G783-H783)</f>
        <v>114885.82064999999</v>
      </c>
      <c r="O783" s="13" t="s">
        <v>11</v>
      </c>
      <c r="P783" s="23">
        <f t="shared" ref="P783:P786" si="278">N783</f>
        <v>114885.82064999999</v>
      </c>
    </row>
    <row r="784" spans="1:16">
      <c r="A784" s="12"/>
      <c r="B784" s="12"/>
      <c r="C784" s="12" t="s">
        <v>69</v>
      </c>
      <c r="D784" s="12" t="s">
        <v>137</v>
      </c>
      <c r="E784" s="12" t="s">
        <v>19</v>
      </c>
      <c r="F784" s="13" t="s">
        <v>11</v>
      </c>
      <c r="G784" s="13">
        <v>55.69</v>
      </c>
      <c r="H784" s="13">
        <v>31.44</v>
      </c>
      <c r="I784" s="14">
        <v>0</v>
      </c>
      <c r="J784" s="14">
        <v>0</v>
      </c>
      <c r="K784" s="14">
        <f t="shared" si="276"/>
        <v>0</v>
      </c>
      <c r="L784" s="13">
        <v>0</v>
      </c>
      <c r="M784" s="13">
        <f t="shared" ref="M784:M795" si="279">J784*(G784-H784)</f>
        <v>0</v>
      </c>
      <c r="N784" s="13">
        <f t="shared" si="277"/>
        <v>0</v>
      </c>
      <c r="O784" s="13" t="s">
        <v>11</v>
      </c>
      <c r="P784" s="23">
        <f t="shared" si="278"/>
        <v>0</v>
      </c>
    </row>
    <row r="785" spans="1:16">
      <c r="A785" s="12"/>
      <c r="B785" s="12"/>
      <c r="C785" s="12" t="s">
        <v>69</v>
      </c>
      <c r="D785" s="12" t="s">
        <v>137</v>
      </c>
      <c r="E785" s="12" t="s">
        <v>21</v>
      </c>
      <c r="F785" s="13" t="s">
        <v>11</v>
      </c>
      <c r="G785" s="13">
        <v>51.55</v>
      </c>
      <c r="H785" s="13">
        <v>29</v>
      </c>
      <c r="I785" s="14">
        <v>8695.8770000000004</v>
      </c>
      <c r="J785" s="14">
        <v>0</v>
      </c>
      <c r="K785" s="14">
        <f t="shared" si="276"/>
        <v>8695.8770000000004</v>
      </c>
      <c r="L785" s="13">
        <v>196092.03</v>
      </c>
      <c r="M785" s="13">
        <f t="shared" si="279"/>
        <v>0</v>
      </c>
      <c r="N785" s="13">
        <f t="shared" si="277"/>
        <v>196092.02634999997</v>
      </c>
      <c r="O785" s="13" t="s">
        <v>11</v>
      </c>
      <c r="P785" s="23">
        <f t="shared" si="278"/>
        <v>196092.02634999997</v>
      </c>
    </row>
    <row r="786" spans="1:16">
      <c r="A786" s="12"/>
      <c r="B786" s="12"/>
      <c r="C786" s="12" t="s">
        <v>69</v>
      </c>
      <c r="D786" s="12" t="s">
        <v>137</v>
      </c>
      <c r="E786" s="12" t="s">
        <v>21</v>
      </c>
      <c r="F786" s="13" t="s">
        <v>11</v>
      </c>
      <c r="G786" s="13">
        <v>51.55</v>
      </c>
      <c r="H786" s="13">
        <v>31.06</v>
      </c>
      <c r="I786" s="14">
        <v>0</v>
      </c>
      <c r="J786" s="14">
        <v>0</v>
      </c>
      <c r="K786" s="14">
        <f t="shared" si="276"/>
        <v>0</v>
      </c>
      <c r="L786" s="13">
        <v>0</v>
      </c>
      <c r="M786" s="13">
        <f t="shared" si="279"/>
        <v>0</v>
      </c>
      <c r="N786" s="13">
        <f t="shared" si="277"/>
        <v>0</v>
      </c>
      <c r="O786" s="13" t="s">
        <v>11</v>
      </c>
      <c r="P786" s="23">
        <f t="shared" si="278"/>
        <v>0</v>
      </c>
    </row>
    <row r="787" spans="1:16" ht="31.5">
      <c r="A787" s="8">
        <v>2920011448</v>
      </c>
      <c r="B787" s="28" t="s">
        <v>239</v>
      </c>
      <c r="C787" s="29"/>
      <c r="D787" s="30"/>
      <c r="E787" s="9" t="s">
        <v>20</v>
      </c>
      <c r="F787" s="10">
        <v>0</v>
      </c>
      <c r="G787" s="10" t="s">
        <v>11</v>
      </c>
      <c r="H787" s="10" t="s">
        <v>11</v>
      </c>
      <c r="I787" s="11">
        <v>0</v>
      </c>
      <c r="J787" s="11">
        <v>0</v>
      </c>
      <c r="K787" s="11">
        <f t="shared" si="276"/>
        <v>0</v>
      </c>
      <c r="L787" s="10">
        <v>0</v>
      </c>
      <c r="M787" s="10">
        <v>0</v>
      </c>
      <c r="N787" s="10">
        <v>0</v>
      </c>
      <c r="O787" s="10">
        <v>0</v>
      </c>
      <c r="P787" s="6">
        <f t="shared" ref="P787:P790" si="280">N787+F787</f>
        <v>0</v>
      </c>
    </row>
    <row r="788" spans="1:16">
      <c r="A788" s="8">
        <v>2920011448</v>
      </c>
      <c r="B788" s="28" t="s">
        <v>239</v>
      </c>
      <c r="C788" s="29"/>
      <c r="D788" s="30"/>
      <c r="E788" s="9" t="s">
        <v>21</v>
      </c>
      <c r="F788" s="10">
        <v>30429.83</v>
      </c>
      <c r="G788" s="10" t="s">
        <v>11</v>
      </c>
      <c r="H788" s="10" t="s">
        <v>11</v>
      </c>
      <c r="I788" s="11">
        <v>20502.705000000002</v>
      </c>
      <c r="J788" s="11">
        <v>2145.13</v>
      </c>
      <c r="K788" s="11">
        <f t="shared" si="276"/>
        <v>22647.835000000003</v>
      </c>
      <c r="L788" s="10">
        <v>364811.96</v>
      </c>
      <c r="M788" s="10">
        <f>M791+M792+M793+M794+M795</f>
        <v>37372.721999999994</v>
      </c>
      <c r="N788" s="10">
        <f>N791+N792+N793+N794+N795</f>
        <v>371754.86950999993</v>
      </c>
      <c r="O788" s="10">
        <v>360548.14</v>
      </c>
      <c r="P788" s="6">
        <f t="shared" si="280"/>
        <v>402184.69950999995</v>
      </c>
    </row>
    <row r="789" spans="1:16">
      <c r="A789" s="8">
        <v>2920011448</v>
      </c>
      <c r="B789" s="28" t="s">
        <v>239</v>
      </c>
      <c r="C789" s="29"/>
      <c r="D789" s="30"/>
      <c r="E789" s="9" t="s">
        <v>19</v>
      </c>
      <c r="F789" s="10">
        <v>0</v>
      </c>
      <c r="G789" s="10" t="s">
        <v>11</v>
      </c>
      <c r="H789" s="10" t="s">
        <v>11</v>
      </c>
      <c r="I789" s="11">
        <v>0</v>
      </c>
      <c r="J789" s="11">
        <v>0</v>
      </c>
      <c r="K789" s="11">
        <f t="shared" si="276"/>
        <v>0</v>
      </c>
      <c r="L789" s="10">
        <v>0</v>
      </c>
      <c r="M789" s="10">
        <v>0</v>
      </c>
      <c r="N789" s="10">
        <v>0</v>
      </c>
      <c r="O789" s="10">
        <v>0</v>
      </c>
      <c r="P789" s="6">
        <f t="shared" si="280"/>
        <v>0</v>
      </c>
    </row>
    <row r="790" spans="1:16">
      <c r="A790" s="8">
        <v>2920011448</v>
      </c>
      <c r="B790" s="28" t="s">
        <v>239</v>
      </c>
      <c r="C790" s="29"/>
      <c r="D790" s="30"/>
      <c r="E790" s="9" t="s">
        <v>2</v>
      </c>
      <c r="F790" s="10">
        <v>30429.83</v>
      </c>
      <c r="G790" s="10" t="s">
        <v>11</v>
      </c>
      <c r="H790" s="10" t="s">
        <v>11</v>
      </c>
      <c r="I790" s="11">
        <v>20502.705000000002</v>
      </c>
      <c r="J790" s="11">
        <v>2145.13</v>
      </c>
      <c r="K790" s="11">
        <f t="shared" si="276"/>
        <v>22647.835000000003</v>
      </c>
      <c r="L790" s="10">
        <v>364811.96</v>
      </c>
      <c r="M790" s="10">
        <f>M787+M788+M789</f>
        <v>37372.721999999994</v>
      </c>
      <c r="N790" s="10">
        <f>N787+N788+N789</f>
        <v>371754.86950999993</v>
      </c>
      <c r="O790" s="10">
        <v>360548.14</v>
      </c>
      <c r="P790" s="6">
        <f t="shared" si="280"/>
        <v>402184.69950999995</v>
      </c>
    </row>
    <row r="791" spans="1:16">
      <c r="A791" s="12"/>
      <c r="B791" s="12"/>
      <c r="C791" s="12" t="s">
        <v>71</v>
      </c>
      <c r="D791" s="12" t="s">
        <v>148</v>
      </c>
      <c r="E791" s="12" t="s">
        <v>21</v>
      </c>
      <c r="F791" s="13" t="s">
        <v>11</v>
      </c>
      <c r="G791" s="13">
        <v>149.26</v>
      </c>
      <c r="H791" s="13">
        <v>72.34</v>
      </c>
      <c r="I791" s="14">
        <v>646.91</v>
      </c>
      <c r="J791" s="14">
        <v>102.4</v>
      </c>
      <c r="K791" s="14">
        <f t="shared" si="276"/>
        <v>749.31</v>
      </c>
      <c r="L791" s="13">
        <v>49760.3</v>
      </c>
      <c r="M791" s="13">
        <f t="shared" si="279"/>
        <v>7876.6079999999993</v>
      </c>
      <c r="N791" s="13">
        <f t="shared" ref="N791:N795" si="281">K791*(G791-H791)</f>
        <v>57636.925199999983</v>
      </c>
      <c r="O791" s="13" t="s">
        <v>11</v>
      </c>
      <c r="P791" s="23">
        <f t="shared" ref="P791:P795" si="282">N791</f>
        <v>57636.925199999983</v>
      </c>
    </row>
    <row r="792" spans="1:16">
      <c r="A792" s="12"/>
      <c r="B792" s="12"/>
      <c r="C792" s="12" t="s">
        <v>71</v>
      </c>
      <c r="D792" s="12" t="s">
        <v>149</v>
      </c>
      <c r="E792" s="12" t="s">
        <v>21</v>
      </c>
      <c r="F792" s="13" t="s">
        <v>11</v>
      </c>
      <c r="G792" s="13">
        <v>79.73</v>
      </c>
      <c r="H792" s="13">
        <v>67.540000000000006</v>
      </c>
      <c r="I792" s="14">
        <v>10394.112999999999</v>
      </c>
      <c r="J792" s="14">
        <v>0</v>
      </c>
      <c r="K792" s="14">
        <f t="shared" si="276"/>
        <v>10394.112999999999</v>
      </c>
      <c r="L792" s="13">
        <v>126704.23</v>
      </c>
      <c r="M792" s="13">
        <f t="shared" si="279"/>
        <v>0</v>
      </c>
      <c r="N792" s="13">
        <f t="shared" si="281"/>
        <v>126704.23746999996</v>
      </c>
      <c r="O792" s="13" t="s">
        <v>11</v>
      </c>
      <c r="P792" s="23">
        <f t="shared" si="282"/>
        <v>126704.23746999996</v>
      </c>
    </row>
    <row r="793" spans="1:16">
      <c r="A793" s="12"/>
      <c r="B793" s="12"/>
      <c r="C793" s="12" t="s">
        <v>71</v>
      </c>
      <c r="D793" s="12" t="s">
        <v>149</v>
      </c>
      <c r="E793" s="12" t="s">
        <v>21</v>
      </c>
      <c r="F793" s="13" t="s">
        <v>11</v>
      </c>
      <c r="G793" s="13">
        <v>85.39</v>
      </c>
      <c r="H793" s="13">
        <v>72.34</v>
      </c>
      <c r="I793" s="14">
        <v>7048.3</v>
      </c>
      <c r="J793" s="14">
        <v>1751.72</v>
      </c>
      <c r="K793" s="14">
        <f t="shared" si="276"/>
        <v>8800.02</v>
      </c>
      <c r="L793" s="13">
        <v>91980.32</v>
      </c>
      <c r="M793" s="13">
        <f t="shared" si="279"/>
        <v>22859.945999999996</v>
      </c>
      <c r="N793" s="13">
        <f t="shared" si="281"/>
        <v>114840.26099999998</v>
      </c>
      <c r="O793" s="13" t="s">
        <v>11</v>
      </c>
      <c r="P793" s="23">
        <f t="shared" si="282"/>
        <v>114840.26099999998</v>
      </c>
    </row>
    <row r="794" spans="1:16">
      <c r="A794" s="12"/>
      <c r="B794" s="12"/>
      <c r="C794" s="12" t="s">
        <v>71</v>
      </c>
      <c r="D794" s="12" t="s">
        <v>150</v>
      </c>
      <c r="E794" s="12" t="s">
        <v>21</v>
      </c>
      <c r="F794" s="13" t="s">
        <v>11</v>
      </c>
      <c r="G794" s="13">
        <v>83.81</v>
      </c>
      <c r="H794" s="13">
        <v>56.89</v>
      </c>
      <c r="I794" s="14">
        <v>1453.942</v>
      </c>
      <c r="J794" s="14">
        <v>0</v>
      </c>
      <c r="K794" s="14">
        <f t="shared" si="276"/>
        <v>1453.942</v>
      </c>
      <c r="L794" s="13">
        <v>39140.120000000003</v>
      </c>
      <c r="M794" s="13">
        <f t="shared" si="279"/>
        <v>0</v>
      </c>
      <c r="N794" s="13">
        <f t="shared" si="281"/>
        <v>39140.118640000001</v>
      </c>
      <c r="O794" s="13" t="s">
        <v>11</v>
      </c>
      <c r="P794" s="23">
        <f t="shared" si="282"/>
        <v>39140.118640000001</v>
      </c>
    </row>
    <row r="795" spans="1:16">
      <c r="A795" s="12"/>
      <c r="B795" s="12"/>
      <c r="C795" s="12" t="s">
        <v>71</v>
      </c>
      <c r="D795" s="12" t="s">
        <v>150</v>
      </c>
      <c r="E795" s="12" t="s">
        <v>21</v>
      </c>
      <c r="F795" s="13" t="s">
        <v>11</v>
      </c>
      <c r="G795" s="13">
        <v>88.86</v>
      </c>
      <c r="H795" s="13">
        <v>60.93</v>
      </c>
      <c r="I795" s="14">
        <v>959.44</v>
      </c>
      <c r="J795" s="14">
        <v>237.6</v>
      </c>
      <c r="K795" s="14">
        <f t="shared" si="276"/>
        <v>1197.04</v>
      </c>
      <c r="L795" s="13">
        <v>26797.16</v>
      </c>
      <c r="M795" s="13">
        <f t="shared" si="279"/>
        <v>6636.1679999999997</v>
      </c>
      <c r="N795" s="13">
        <f t="shared" si="281"/>
        <v>33433.3272</v>
      </c>
      <c r="O795" s="13" t="s">
        <v>11</v>
      </c>
      <c r="P795" s="23">
        <f t="shared" si="282"/>
        <v>33433.3272</v>
      </c>
    </row>
    <row r="796" spans="1:16" ht="31.5">
      <c r="A796" s="8">
        <v>2922008063</v>
      </c>
      <c r="B796" s="28" t="s">
        <v>242</v>
      </c>
      <c r="C796" s="29"/>
      <c r="D796" s="30"/>
      <c r="E796" s="9" t="s">
        <v>20</v>
      </c>
      <c r="F796" s="10">
        <v>0</v>
      </c>
      <c r="G796" s="10" t="s">
        <v>11</v>
      </c>
      <c r="H796" s="10" t="s">
        <v>11</v>
      </c>
      <c r="I796" s="11">
        <v>0</v>
      </c>
      <c r="J796" s="19">
        <v>0</v>
      </c>
      <c r="K796" s="11">
        <f t="shared" si="276"/>
        <v>0</v>
      </c>
      <c r="L796" s="11">
        <f t="shared" ref="L796:L800" si="283">F796</f>
        <v>0</v>
      </c>
      <c r="M796" s="11">
        <v>0</v>
      </c>
      <c r="N796" s="11">
        <f t="shared" ref="N796:N800" si="284">L796+M796</f>
        <v>0</v>
      </c>
      <c r="O796" s="11">
        <v>0</v>
      </c>
      <c r="P796" s="6">
        <f t="shared" ref="P796:P798" si="285">N796+F796</f>
        <v>0</v>
      </c>
    </row>
    <row r="797" spans="1:16">
      <c r="A797" s="8">
        <v>2922008063</v>
      </c>
      <c r="B797" s="28" t="s">
        <v>242</v>
      </c>
      <c r="C797" s="29"/>
      <c r="D797" s="30"/>
      <c r="E797" s="9" t="s">
        <v>21</v>
      </c>
      <c r="F797" s="10">
        <v>19552.080000000002</v>
      </c>
      <c r="G797" s="10" t="s">
        <v>11</v>
      </c>
      <c r="H797" s="10" t="s">
        <v>11</v>
      </c>
      <c r="I797" s="11">
        <v>0</v>
      </c>
      <c r="J797" s="19">
        <v>0</v>
      </c>
      <c r="K797" s="11">
        <f t="shared" si="276"/>
        <v>0</v>
      </c>
      <c r="L797" s="11">
        <v>0</v>
      </c>
      <c r="M797" s="11">
        <v>0</v>
      </c>
      <c r="N797" s="11">
        <v>0</v>
      </c>
      <c r="O797" s="11">
        <v>0</v>
      </c>
      <c r="P797" s="6">
        <v>0</v>
      </c>
    </row>
    <row r="798" spans="1:16">
      <c r="A798" s="8">
        <v>2922008063</v>
      </c>
      <c r="B798" s="28" t="s">
        <v>242</v>
      </c>
      <c r="C798" s="29"/>
      <c r="D798" s="30"/>
      <c r="E798" s="9" t="s">
        <v>19</v>
      </c>
      <c r="F798" s="10">
        <v>0</v>
      </c>
      <c r="G798" s="10" t="s">
        <v>11</v>
      </c>
      <c r="H798" s="10" t="s">
        <v>11</v>
      </c>
      <c r="I798" s="11">
        <v>0</v>
      </c>
      <c r="J798" s="19">
        <v>0</v>
      </c>
      <c r="K798" s="11">
        <f t="shared" si="276"/>
        <v>0</v>
      </c>
      <c r="L798" s="11">
        <f t="shared" si="283"/>
        <v>0</v>
      </c>
      <c r="M798" s="11">
        <v>0</v>
      </c>
      <c r="N798" s="11">
        <f t="shared" si="284"/>
        <v>0</v>
      </c>
      <c r="O798" s="11">
        <v>0</v>
      </c>
      <c r="P798" s="6">
        <f t="shared" si="285"/>
        <v>0</v>
      </c>
    </row>
    <row r="799" spans="1:16">
      <c r="A799" s="8">
        <v>2922008063</v>
      </c>
      <c r="B799" s="28" t="s">
        <v>242</v>
      </c>
      <c r="C799" s="29"/>
      <c r="D799" s="30"/>
      <c r="E799" s="9" t="s">
        <v>2</v>
      </c>
      <c r="F799" s="10">
        <v>19552.080000000002</v>
      </c>
      <c r="G799" s="10" t="s">
        <v>11</v>
      </c>
      <c r="H799" s="10" t="s">
        <v>11</v>
      </c>
      <c r="I799" s="11">
        <v>0</v>
      </c>
      <c r="J799" s="19">
        <v>0</v>
      </c>
      <c r="K799" s="11">
        <f t="shared" si="276"/>
        <v>0</v>
      </c>
      <c r="L799" s="11">
        <v>0</v>
      </c>
      <c r="M799" s="11">
        <v>0</v>
      </c>
      <c r="N799" s="11">
        <v>0</v>
      </c>
      <c r="O799" s="11">
        <v>0</v>
      </c>
      <c r="P799" s="6">
        <v>0</v>
      </c>
    </row>
    <row r="800" spans="1:16" ht="31.5">
      <c r="A800" s="8">
        <v>2921010084</v>
      </c>
      <c r="B800" s="28" t="s">
        <v>241</v>
      </c>
      <c r="C800" s="29"/>
      <c r="D800" s="30"/>
      <c r="E800" s="9" t="s">
        <v>20</v>
      </c>
      <c r="F800" s="10">
        <v>0</v>
      </c>
      <c r="G800" s="10" t="s">
        <v>11</v>
      </c>
      <c r="H800" s="10" t="s">
        <v>11</v>
      </c>
      <c r="I800" s="11">
        <v>0</v>
      </c>
      <c r="J800" s="19">
        <v>0</v>
      </c>
      <c r="K800" s="11">
        <f t="shared" si="276"/>
        <v>0</v>
      </c>
      <c r="L800" s="11">
        <f t="shared" si="283"/>
        <v>0</v>
      </c>
      <c r="M800" s="11">
        <v>0</v>
      </c>
      <c r="N800" s="11">
        <f t="shared" si="284"/>
        <v>0</v>
      </c>
      <c r="O800" s="11">
        <v>0</v>
      </c>
      <c r="P800" s="6">
        <v>0</v>
      </c>
    </row>
    <row r="801" spans="1:17" ht="12.75" customHeight="1">
      <c r="A801" s="8">
        <v>2921010084</v>
      </c>
      <c r="B801" s="28" t="s">
        <v>241</v>
      </c>
      <c r="C801" s="29"/>
      <c r="D801" s="30"/>
      <c r="E801" s="9" t="s">
        <v>21</v>
      </c>
      <c r="F801" s="10">
        <v>340168.66</v>
      </c>
      <c r="G801" s="10" t="s">
        <v>11</v>
      </c>
      <c r="H801" s="10" t="s">
        <v>11</v>
      </c>
      <c r="I801" s="11">
        <v>0</v>
      </c>
      <c r="J801" s="19">
        <v>0</v>
      </c>
      <c r="K801" s="11">
        <f t="shared" si="276"/>
        <v>0</v>
      </c>
      <c r="L801" s="11">
        <v>0</v>
      </c>
      <c r="M801" s="11">
        <v>0</v>
      </c>
      <c r="N801" s="11">
        <v>0</v>
      </c>
      <c r="O801" s="11">
        <v>0</v>
      </c>
      <c r="P801" s="6">
        <v>0</v>
      </c>
    </row>
    <row r="802" spans="1:17" ht="12.75" customHeight="1">
      <c r="A802" s="8">
        <v>2921010084</v>
      </c>
      <c r="B802" s="28" t="s">
        <v>241</v>
      </c>
      <c r="C802" s="29"/>
      <c r="D802" s="30"/>
      <c r="E802" s="9" t="s">
        <v>19</v>
      </c>
      <c r="F802" s="10">
        <v>7731.5</v>
      </c>
      <c r="G802" s="10" t="s">
        <v>11</v>
      </c>
      <c r="H802" s="10" t="s">
        <v>11</v>
      </c>
      <c r="I802" s="11">
        <v>0</v>
      </c>
      <c r="J802" s="19">
        <v>0</v>
      </c>
      <c r="K802" s="11">
        <f t="shared" si="276"/>
        <v>0</v>
      </c>
      <c r="L802" s="11">
        <v>0</v>
      </c>
      <c r="M802" s="11">
        <v>0</v>
      </c>
      <c r="N802" s="11">
        <v>0</v>
      </c>
      <c r="O802" s="11">
        <v>0</v>
      </c>
      <c r="P802" s="6">
        <v>0</v>
      </c>
    </row>
    <row r="803" spans="1:17" ht="12.75" customHeight="1">
      <c r="A803" s="8">
        <v>2921010084</v>
      </c>
      <c r="B803" s="28" t="s">
        <v>241</v>
      </c>
      <c r="C803" s="29"/>
      <c r="D803" s="30"/>
      <c r="E803" s="9" t="s">
        <v>2</v>
      </c>
      <c r="F803" s="10">
        <v>347900.15999999997</v>
      </c>
      <c r="G803" s="10" t="s">
        <v>11</v>
      </c>
      <c r="H803" s="10" t="s">
        <v>11</v>
      </c>
      <c r="I803" s="11">
        <v>0</v>
      </c>
      <c r="J803" s="19">
        <v>0</v>
      </c>
      <c r="K803" s="11">
        <f t="shared" si="276"/>
        <v>0</v>
      </c>
      <c r="L803" s="11">
        <v>0</v>
      </c>
      <c r="M803" s="11">
        <v>0</v>
      </c>
      <c r="N803" s="11">
        <v>0</v>
      </c>
      <c r="O803" s="11">
        <v>0</v>
      </c>
      <c r="P803" s="6">
        <v>0</v>
      </c>
    </row>
    <row r="804" spans="1:17" ht="31.5">
      <c r="A804" s="8">
        <v>2910005068</v>
      </c>
      <c r="B804" s="28" t="s">
        <v>240</v>
      </c>
      <c r="C804" s="29"/>
      <c r="D804" s="30"/>
      <c r="E804" s="9" t="s">
        <v>20</v>
      </c>
      <c r="F804" s="10">
        <v>0</v>
      </c>
      <c r="G804" s="10" t="s">
        <v>11</v>
      </c>
      <c r="H804" s="10" t="s">
        <v>11</v>
      </c>
      <c r="I804" s="11">
        <v>0</v>
      </c>
      <c r="J804" s="19">
        <v>0</v>
      </c>
      <c r="K804" s="11">
        <f t="shared" si="276"/>
        <v>0</v>
      </c>
      <c r="L804" s="11">
        <f t="shared" ref="L804" si="286">F804</f>
        <v>0</v>
      </c>
      <c r="M804" s="11">
        <v>0</v>
      </c>
      <c r="N804" s="11">
        <f t="shared" ref="N804" si="287">L804+M804</f>
        <v>0</v>
      </c>
      <c r="O804" s="11">
        <v>0</v>
      </c>
      <c r="P804" s="6">
        <v>0</v>
      </c>
    </row>
    <row r="805" spans="1:17">
      <c r="A805" s="8">
        <v>2910005068</v>
      </c>
      <c r="B805" s="28" t="s">
        <v>240</v>
      </c>
      <c r="C805" s="29"/>
      <c r="D805" s="30"/>
      <c r="E805" s="9" t="s">
        <v>21</v>
      </c>
      <c r="F805" s="10">
        <v>829.96</v>
      </c>
      <c r="G805" s="10" t="s">
        <v>11</v>
      </c>
      <c r="H805" s="10" t="s">
        <v>11</v>
      </c>
      <c r="I805" s="11">
        <v>0</v>
      </c>
      <c r="J805" s="19">
        <v>0</v>
      </c>
      <c r="K805" s="11">
        <f t="shared" si="276"/>
        <v>0</v>
      </c>
      <c r="L805" s="11">
        <v>0</v>
      </c>
      <c r="M805" s="11">
        <v>0</v>
      </c>
      <c r="N805" s="11">
        <v>0</v>
      </c>
      <c r="O805" s="11">
        <v>0</v>
      </c>
      <c r="P805" s="6">
        <v>0</v>
      </c>
    </row>
    <row r="806" spans="1:17">
      <c r="A806" s="8">
        <v>2910005068</v>
      </c>
      <c r="B806" s="28" t="s">
        <v>240</v>
      </c>
      <c r="C806" s="29"/>
      <c r="D806" s="30"/>
      <c r="E806" s="9" t="s">
        <v>19</v>
      </c>
      <c r="F806" s="10">
        <v>559.16999999999996</v>
      </c>
      <c r="G806" s="10" t="s">
        <v>11</v>
      </c>
      <c r="H806" s="10" t="s">
        <v>11</v>
      </c>
      <c r="I806" s="11">
        <v>0</v>
      </c>
      <c r="J806" s="19">
        <v>0</v>
      </c>
      <c r="K806" s="11">
        <f t="shared" si="276"/>
        <v>0</v>
      </c>
      <c r="L806" s="11">
        <v>0</v>
      </c>
      <c r="M806" s="11">
        <v>0</v>
      </c>
      <c r="N806" s="11">
        <v>0</v>
      </c>
      <c r="O806" s="11">
        <v>0</v>
      </c>
      <c r="P806" s="6">
        <v>0</v>
      </c>
    </row>
    <row r="807" spans="1:17">
      <c r="A807" s="8">
        <v>2910005068</v>
      </c>
      <c r="B807" s="28" t="s">
        <v>240</v>
      </c>
      <c r="C807" s="29"/>
      <c r="D807" s="30"/>
      <c r="E807" s="9" t="s">
        <v>2</v>
      </c>
      <c r="F807" s="10">
        <v>1389.13</v>
      </c>
      <c r="G807" s="10" t="s">
        <v>11</v>
      </c>
      <c r="H807" s="10" t="s">
        <v>11</v>
      </c>
      <c r="I807" s="11">
        <v>0</v>
      </c>
      <c r="J807" s="19">
        <v>0</v>
      </c>
      <c r="K807" s="11">
        <f t="shared" si="276"/>
        <v>0</v>
      </c>
      <c r="L807" s="11">
        <v>0</v>
      </c>
      <c r="M807" s="11">
        <v>0</v>
      </c>
      <c r="N807" s="11">
        <v>0</v>
      </c>
      <c r="O807" s="11">
        <v>0</v>
      </c>
      <c r="P807" s="6">
        <v>0</v>
      </c>
    </row>
    <row r="808" spans="1:17" s="5" customFormat="1">
      <c r="A808" s="39" t="s">
        <v>16</v>
      </c>
      <c r="B808" s="40"/>
      <c r="C808" s="40"/>
      <c r="D808" s="40"/>
      <c r="E808" s="41"/>
      <c r="F808" s="26"/>
      <c r="G808" s="6" t="s">
        <v>11</v>
      </c>
      <c r="H808" s="6" t="s">
        <v>11</v>
      </c>
      <c r="I808" s="7">
        <f t="shared" ref="I808" si="288">I11+I57+I64+I80+I85+I95+I103+I109+I115+I121+I127+I137+I143+I149+I155+I161+I167+I175+I185+I191+I197+I203+I209+I221+I227+I235+I241+I247+I255+I265+I271+I278+I284+I292+I298+I317+I327+I335+I340+I348+I358+I365+I373+I382+I398+I406+I432+I440+I446+I453+I461+I467+I483+I488+I498+I522+I530+I537+I551+I557+I565+I573+I579+I595+I601+I613+I619+I625+I633+I639+I647+I655+I662+I670+I674+I684+I692+I696+I711+I723+I731+I737+I743+I749+I757+I763+I769+I779+I787+I796+I800+I804</f>
        <v>373175.6939999999</v>
      </c>
      <c r="J808" s="7">
        <f t="shared" ref="J808:K808" si="289">J11+J57+J64+J80+J85+J95+J103+J109+J115+J121+J127+J137+J143+J149+J155+J161+J167+J175+J185+J191+J197+J203+J209+J221+J227+J235+J241+J247+J255+J265+J271+J278+J284+J292+J298+J317+J327+J335+J340+J348+J358+J365+J373+J382+J398+J406+J432+J440+J446+J453+J461+J467+J483+J488+J498+J522+J530+J537+J551+J557+J565+J573+J579+J595+J601+J613+J619+J625+J633+J639+J647+J655+J662+J670+J674+J684+J692+J696+J711+J723+J731+J737+J743+J749+J757+J763+J769+J779+J787+J796+J800+J804</f>
        <v>40432.174999999996</v>
      </c>
      <c r="K808" s="7">
        <f t="shared" si="289"/>
        <v>413607.86899999995</v>
      </c>
      <c r="L808" s="6">
        <f t="shared" ref="L808" si="290">L11+L57+L64+L80+L85+L95+L103+L109+L115+L121+L127+L137+L143+L149+L155+L161+L167+L175+L185+L191+L197+L203+L209+L221+L227+L235+L241+L247+L255+L265+L271+L278+L284+L292+L298+L317+L327+L335+L340+L348+L358+L365+L373+L382+L398+L406+L432+L440+L446+L453+L461+L467+L483+L488+L498+L522+L530+L537+L551+L557+L565+L573+L579+L595+L601+L613+L619+L625+L633+L639+L647+L655+L662+L670+L674+L684+L692+L696+L711+L723+L731+L737+L743+L749+L757+L763+L769+L779+L787+L796+L800+L804</f>
        <v>3731974.4799999995</v>
      </c>
      <c r="M808" s="6">
        <f t="shared" ref="M808:N810" si="291">M11+M57+M64+M80+M85+M95+M103+M109+M115+M121+M127+M137+M143+M149+M155+M161+M167+M175+M185+M191+M197+M203+M209+M221+M227+M235+M241+M247+M255+M265+M271+M278+M284+M292+M298+M317+M327+M335+M340+M348+M358+M365+M373+M382+M398+M406+M432+M440+M446+M453+M461+M467+M483+M488+M498+M522+M530+M537+M551+M557+M565+M573+M579+M595+M601+M613+M619+M625+M633+M639+M647+M655+M662+M670+M674+M684+M692+M696+M711+M723+M731+M737+M743+M749+M757+M763+M769+M779+M787+M796+M800+M804</f>
        <v>359091.8903899999</v>
      </c>
      <c r="N808" s="6">
        <f t="shared" si="291"/>
        <v>3712846.6206199992</v>
      </c>
      <c r="O808" s="6">
        <v>3397125.97</v>
      </c>
      <c r="P808" s="6">
        <f t="shared" ref="P808" si="292">P11+P57+P64+P80+P85+P95+P103+P109+P115+P121+P127+P137+P143+P149+P155+P161+P167+P175+P185+P191+P197+P203+P209+P221+P227+P235+P241+P247+P255+P265+P271+P278+P284+P292+P298+P317+P327+P335+P340+P348+P358+P365+P373+P382+P398+P406+P432+P440+P446+P453+P461+P467+P483+P488+P498+P522+P530+P537+P551+P557+P565+P573+P579+P595+P601+P613+P619+P625+P633+P639+P647+P655+P662+P670+P674+P684+P692+P696+P711+P723+P731+P737+P743+P749+P757+P763+P769+P779+P787+P796+P800+P804</f>
        <v>4091067.3806199995</v>
      </c>
    </row>
    <row r="809" spans="1:17" s="2" customFormat="1" ht="15" customHeight="1">
      <c r="A809" s="39" t="s">
        <v>10</v>
      </c>
      <c r="B809" s="40"/>
      <c r="C809" s="40"/>
      <c r="D809" s="40"/>
      <c r="E809" s="41"/>
      <c r="F809" s="26"/>
      <c r="G809" s="6" t="s">
        <v>11</v>
      </c>
      <c r="H809" s="6" t="s">
        <v>11</v>
      </c>
      <c r="I809" s="7">
        <f t="shared" ref="I809" si="293">I12+I58+I65+I81+I86+I96+I104+I110+I116+I122+I128+I138+I144+I150+I156+I162+I168+I176+I186+I192+I198+I204+I210+I222+I228+I236+I242+I248+I256+I266+I272+I279+I285+I293+I299+I318+I328+I336+I341+I349+I359+I366+I374+I383+I399+I407+I433+I441+I447+I454+I462+I468+I484+I489+I499+I523+I531+I538+I552+I558+I566+I574+I580+I596+I602+I614+I620+I626+I634+I640+I648+I656+I663+I671+I675+I685+I693+I697+I712+I724+I732+I738+I744+I750+I758+I764+I770+I780+I788+I797+I801+I805</f>
        <v>21177311.952000003</v>
      </c>
      <c r="J809" s="7">
        <f t="shared" ref="J809:K809" si="294">J12+J58+J65+J81+J86+J96+J104+J110+J116+J122+J128+J138+J144+J150+J156+J162+J168+J176+J186+J192+J198+J204+J210+J222+J228+J236+J242+J248+J256+J266+J272+J279+J285+J293+J299+J318+J328+J336+J341+J349+J359+J366+J374+J383+J399+J407+J433+J441+J447+J454+J462+J468+J484+J489+J499+J523+J531+J538+J552+J558+J566+J574+J580+J596+J602+J614+J620+J626+J634+J640+J648+J656+J663+J671+J675+J685+J693+J697+J712+J724+J732+J738+J744+J750+J758+J764+J770+J780+J788+J797+J801+J805</f>
        <v>2146629.6849999996</v>
      </c>
      <c r="K809" s="7">
        <f t="shared" si="294"/>
        <v>23323941.636999995</v>
      </c>
      <c r="L809" s="6">
        <f t="shared" ref="L809" si="295">L12+L58+L65+L81+L86+L96+L104+L110+L116+L122+L128+L138+L144+L150+L156+L162+L168+L176+L186+L192+L198+L204+L210+L222+L228+L236+L242+L248+L256+L266+L272+L279+L285+L293+L299+L318+L328+L336+L341+L349+L359+L366+L374+L383+L399+L407+L433+L441+L447+L454+L462+L468+L484+L489+L499+L523+L531+L538+L552+L558+L566+L574+L580+L596+L602+L614+L620+L626+L634+L640+L648+L656+L663+L671+L675+L685+L693+L697+L712+L724+L732+L738+L744+L750+L758+L764+L770+L780+L788+L797+L801+L805</f>
        <v>260574134.74000001</v>
      </c>
      <c r="M809" s="6">
        <f t="shared" si="291"/>
        <v>23893458.181430001</v>
      </c>
      <c r="N809" s="6">
        <f t="shared" si="291"/>
        <v>258699556.12879992</v>
      </c>
      <c r="O809" s="6">
        <v>238176414.11000001</v>
      </c>
      <c r="P809" s="6">
        <f t="shared" ref="P809" si="296">P12+P58+P65+P81+P86+P96+P104+P110+P116+P122+P128+P138+P144+P150+P156+P162+P168+P176+P186+P192+P198+P204+P210+P222+P228+P236+P242+P248+P256+P266+P272+P279+P285+P293+P299+P318+P328+P336+P341+P349+P359+P366+P374+P383+P399+P407+P433+P441+P447+P454+P462+P468+P484+P489+P499+P523+P531+P538+P552+P558+P566+P574+P580+P596+P602+P614+P620+P626+P634+P640+P648+P656+P663+P671+P675+P685+P693+P697+P712+P724+P732+P738+P744+P750+P758+P764+P770+P780+P788+P797+P801+P805</f>
        <v>284467592.81879991</v>
      </c>
    </row>
    <row r="810" spans="1:17" s="2" customFormat="1">
      <c r="A810" s="39" t="s">
        <v>1</v>
      </c>
      <c r="B810" s="40"/>
      <c r="C810" s="40"/>
      <c r="D810" s="40"/>
      <c r="E810" s="41"/>
      <c r="F810" s="26"/>
      <c r="G810" s="6" t="s">
        <v>11</v>
      </c>
      <c r="H810" s="6" t="s">
        <v>11</v>
      </c>
      <c r="I810" s="7">
        <f t="shared" ref="I810" si="297">I13+I59+I66+I82+I87+I97+I105+I111+I117+I123+I129+I139+I145+I151+I157+I163+I169+I177+I187+I193+I199+I205+I211+I223+I229+I237+I243+I249+I257+I267+I273+I280+I286+I294+I300+I319+I329+I337+I342+I350+I360+I367+I375+I384+I400+I408+I434+I442+I448+I455+I463+I469+I485+I490+I500+I524+I532+I539+I553+I559+I567+I575+I581+I597+I603+I615+I621+I627+I635+I641+I649+I657+I664+I672+I676+I686+I694+I698+I713+I725+I733+I739+I745+I751+I759+I765+I771+I781+I789+I798+I802+I806</f>
        <v>12236910.675999999</v>
      </c>
      <c r="J810" s="7">
        <f t="shared" ref="J810:K810" si="298">J13+J59+J66+J82+J87+J97+J105+J111+J117+J123+J129+J139+J145+J151+J157+J163+J169+J177+J187+J193+J199+J205+J211+J223+J229+J237+J243+J249+J257+J267+J273+J280+J286+J294+J300+J319+J329+J337+J342+J350+J360+J367+J375+J384+J400+J408+J434+J442+J448+J455+J463+J469+J485+J490+J500+J524+J532+J539+J553+J559+J567+J575+J581+J597+J603+J615+J621+J627+J635+J641+J649+J657+J664+J672+J676+J686+J694+J698+J713+J725+J733+J739+J745+J751+J759+J765+J771+J781+J789+J798+J802+J806</f>
        <v>1858152.1860000002</v>
      </c>
      <c r="K810" s="7">
        <f t="shared" si="298"/>
        <v>14095062.861999998</v>
      </c>
      <c r="L810" s="6">
        <f t="shared" ref="L810" si="299">L13+L59+L66+L82+L87+L97+L105+L111+L117+L123+L129+L139+L145+L151+L157+L163+L169+L177+L187+L193+L199+L205+L211+L223+L229+L237+L243+L249+L257+L267+L273+L280+L286+L294+L300+L319+L329+L337+L342+L350+L360+L367+L375+L384+L400+L408+L434+L442+L448+L455+L463+L469+L485+L490+L500+L524+L532+L539+L553+L559+L567+L575+L581+L597+L603+L615+L621+L627+L635+L641+L649+L657+L664+L672+L676+L686+L694+L698+L713+L725+L733+L739+L745+L751+L759+L765+L771+L781+L789+L798+L802+L806</f>
        <v>149006133.44999996</v>
      </c>
      <c r="M810" s="6">
        <f t="shared" si="291"/>
        <v>15408534.122179996</v>
      </c>
      <c r="N810" s="6">
        <f t="shared" si="291"/>
        <v>150840668.57510999</v>
      </c>
      <c r="O810" s="6">
        <v>133738059.70999999</v>
      </c>
      <c r="P810" s="6">
        <f t="shared" ref="P810" si="300">P13+P59+P66+P82+P87+P97+P105+P111+P117+P123+P129+P139+P145+P151+P157+P163+P169+P177+P187+P193+P199+P205+P211+P223+P229+P237+P243+P249+P257+P267+P273+P280+P286+P294+P300+P319+P329+P337+P342+P350+P360+P367+P375+P384+P400+P408+P434+P442+P448+P455+P463+P469+P485+P490+P500+P524+P532+P539+P553+P559+P567+P575+P581+P597+P603+P615+P621+P627+P635+P641+P649+P657+P664+P672+P676+P686+P694+P698+P713+P725+P733+P739+P745+P751+P759+P765+P771+P781+P789+P798+P802+P806</f>
        <v>164414668.51511002</v>
      </c>
    </row>
    <row r="811" spans="1:17" s="2" customFormat="1">
      <c r="A811" s="39" t="s">
        <v>2</v>
      </c>
      <c r="B811" s="40"/>
      <c r="C811" s="40"/>
      <c r="D811" s="40"/>
      <c r="E811" s="41"/>
      <c r="F811" s="10">
        <v>40128462.390000001</v>
      </c>
      <c r="G811" s="6" t="s">
        <v>11</v>
      </c>
      <c r="H811" s="6" t="s">
        <v>11</v>
      </c>
      <c r="I811" s="7">
        <f t="shared" ref="I811:N811" si="301">I808+I809+I810</f>
        <v>33787398.321999997</v>
      </c>
      <c r="J811" s="7">
        <f t="shared" si="301"/>
        <v>4045214.0459999996</v>
      </c>
      <c r="K811" s="7">
        <f t="shared" si="301"/>
        <v>37832612.367999993</v>
      </c>
      <c r="L811" s="6">
        <f t="shared" si="301"/>
        <v>413312242.66999996</v>
      </c>
      <c r="M811" s="6">
        <f t="shared" si="301"/>
        <v>39661084.193999998</v>
      </c>
      <c r="N811" s="6">
        <f t="shared" si="301"/>
        <v>413253071.32452989</v>
      </c>
      <c r="O811" s="6">
        <v>375311599.79000002</v>
      </c>
      <c r="P811" s="6">
        <f>P808+P809+P810</f>
        <v>452973328.71452993</v>
      </c>
      <c r="Q811" s="20">
        <f>L811+M811</f>
        <v>452973326.86399996</v>
      </c>
    </row>
    <row r="812" spans="1:17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M812" s="16"/>
      <c r="N812" s="17"/>
      <c r="P812" s="21"/>
    </row>
    <row r="814" spans="1:17">
      <c r="N814" s="1">
        <f>SUM(N11:N807)/3</f>
        <v>413253070.6578632</v>
      </c>
    </row>
  </sheetData>
  <autoFilter ref="A10:O812"/>
  <mergeCells count="386">
    <mergeCell ref="A808:E808"/>
    <mergeCell ref="A811:E811"/>
    <mergeCell ref="A810:E810"/>
    <mergeCell ref="B779:D779"/>
    <mergeCell ref="B780:D780"/>
    <mergeCell ref="B781:D781"/>
    <mergeCell ref="B782:D782"/>
    <mergeCell ref="B787:D787"/>
    <mergeCell ref="B788:D788"/>
    <mergeCell ref="B805:D805"/>
    <mergeCell ref="B806:D806"/>
    <mergeCell ref="B807:D807"/>
    <mergeCell ref="B803:D803"/>
    <mergeCell ref="B804:D804"/>
    <mergeCell ref="B798:D798"/>
    <mergeCell ref="B799:D799"/>
    <mergeCell ref="B800:D800"/>
    <mergeCell ref="B801:D801"/>
    <mergeCell ref="B802:D802"/>
    <mergeCell ref="B789:D789"/>
    <mergeCell ref="B790:D790"/>
    <mergeCell ref="B797:D797"/>
    <mergeCell ref="B796:D796"/>
    <mergeCell ref="A809:E809"/>
    <mergeCell ref="B771:D771"/>
    <mergeCell ref="B772:D772"/>
    <mergeCell ref="B743:D743"/>
    <mergeCell ref="B744:D744"/>
    <mergeCell ref="B745:D745"/>
    <mergeCell ref="B746:D746"/>
    <mergeCell ref="B749:D749"/>
    <mergeCell ref="B750:D750"/>
    <mergeCell ref="B751:D751"/>
    <mergeCell ref="B752:D752"/>
    <mergeCell ref="B757:D757"/>
    <mergeCell ref="B758:D758"/>
    <mergeCell ref="B759:D759"/>
    <mergeCell ref="B760:D760"/>
    <mergeCell ref="B763:D763"/>
    <mergeCell ref="B764:D764"/>
    <mergeCell ref="B765:D765"/>
    <mergeCell ref="B766:D766"/>
    <mergeCell ref="B769:D769"/>
    <mergeCell ref="B770:D770"/>
    <mergeCell ref="B726:D726"/>
    <mergeCell ref="B731:D731"/>
    <mergeCell ref="B732:D732"/>
    <mergeCell ref="B733:D733"/>
    <mergeCell ref="B734:D734"/>
    <mergeCell ref="B737:D737"/>
    <mergeCell ref="B738:D738"/>
    <mergeCell ref="B739:D739"/>
    <mergeCell ref="B740:D740"/>
    <mergeCell ref="B698:D698"/>
    <mergeCell ref="B699:D699"/>
    <mergeCell ref="B711:D711"/>
    <mergeCell ref="B712:D712"/>
    <mergeCell ref="B713:D713"/>
    <mergeCell ref="B714:D714"/>
    <mergeCell ref="B723:D723"/>
    <mergeCell ref="B724:D724"/>
    <mergeCell ref="B725:D725"/>
    <mergeCell ref="B685:D685"/>
    <mergeCell ref="B686:D686"/>
    <mergeCell ref="B687:D687"/>
    <mergeCell ref="B692:D692"/>
    <mergeCell ref="B693:D693"/>
    <mergeCell ref="B694:D694"/>
    <mergeCell ref="B695:D695"/>
    <mergeCell ref="B696:D696"/>
    <mergeCell ref="B697:D697"/>
    <mergeCell ref="B670:D670"/>
    <mergeCell ref="B671:D671"/>
    <mergeCell ref="B672:D672"/>
    <mergeCell ref="B673:D673"/>
    <mergeCell ref="B674:D674"/>
    <mergeCell ref="B675:D675"/>
    <mergeCell ref="B676:D676"/>
    <mergeCell ref="B677:D677"/>
    <mergeCell ref="B684:D684"/>
    <mergeCell ref="B650:D650"/>
    <mergeCell ref="B655:D655"/>
    <mergeCell ref="B656:D656"/>
    <mergeCell ref="B657:D657"/>
    <mergeCell ref="B658:D658"/>
    <mergeCell ref="B662:D662"/>
    <mergeCell ref="B663:D663"/>
    <mergeCell ref="B664:D664"/>
    <mergeCell ref="B665:D665"/>
    <mergeCell ref="B635:D635"/>
    <mergeCell ref="B636:D636"/>
    <mergeCell ref="B639:D639"/>
    <mergeCell ref="B640:D640"/>
    <mergeCell ref="B641:D641"/>
    <mergeCell ref="B642:D642"/>
    <mergeCell ref="B647:D647"/>
    <mergeCell ref="B648:D648"/>
    <mergeCell ref="B649:D649"/>
    <mergeCell ref="B620:D620"/>
    <mergeCell ref="B621:D621"/>
    <mergeCell ref="B622:D622"/>
    <mergeCell ref="B625:D625"/>
    <mergeCell ref="B626:D626"/>
    <mergeCell ref="B627:D627"/>
    <mergeCell ref="B628:D628"/>
    <mergeCell ref="B633:D633"/>
    <mergeCell ref="B634:D634"/>
    <mergeCell ref="B601:D601"/>
    <mergeCell ref="B602:D602"/>
    <mergeCell ref="B603:D603"/>
    <mergeCell ref="B604:D604"/>
    <mergeCell ref="B613:D613"/>
    <mergeCell ref="B614:D614"/>
    <mergeCell ref="B615:D615"/>
    <mergeCell ref="B616:D616"/>
    <mergeCell ref="B619:D619"/>
    <mergeCell ref="B576:D576"/>
    <mergeCell ref="B579:D579"/>
    <mergeCell ref="B580:D580"/>
    <mergeCell ref="B581:D581"/>
    <mergeCell ref="B582:D582"/>
    <mergeCell ref="B595:D595"/>
    <mergeCell ref="B596:D596"/>
    <mergeCell ref="B597:D597"/>
    <mergeCell ref="B598:D598"/>
    <mergeCell ref="B559:D559"/>
    <mergeCell ref="B560:D560"/>
    <mergeCell ref="B565:D565"/>
    <mergeCell ref="B566:D566"/>
    <mergeCell ref="B567:D567"/>
    <mergeCell ref="B568:D568"/>
    <mergeCell ref="B573:D573"/>
    <mergeCell ref="B574:D574"/>
    <mergeCell ref="B575:D575"/>
    <mergeCell ref="B538:D538"/>
    <mergeCell ref="B539:D539"/>
    <mergeCell ref="B540:D540"/>
    <mergeCell ref="B551:D551"/>
    <mergeCell ref="B552:D552"/>
    <mergeCell ref="B553:D553"/>
    <mergeCell ref="B554:D554"/>
    <mergeCell ref="B557:D557"/>
    <mergeCell ref="B558:D558"/>
    <mergeCell ref="B522:D522"/>
    <mergeCell ref="B523:D523"/>
    <mergeCell ref="B524:D524"/>
    <mergeCell ref="B525:D525"/>
    <mergeCell ref="B530:D530"/>
    <mergeCell ref="B531:D531"/>
    <mergeCell ref="B532:D532"/>
    <mergeCell ref="B533:D533"/>
    <mergeCell ref="B537:D537"/>
    <mergeCell ref="B486:D486"/>
    <mergeCell ref="B488:D488"/>
    <mergeCell ref="B489:D489"/>
    <mergeCell ref="B490:D490"/>
    <mergeCell ref="B491:D491"/>
    <mergeCell ref="B498:D498"/>
    <mergeCell ref="B499:D499"/>
    <mergeCell ref="B500:D500"/>
    <mergeCell ref="B501:D501"/>
    <mergeCell ref="B463:D463"/>
    <mergeCell ref="B464:D464"/>
    <mergeCell ref="B467:D467"/>
    <mergeCell ref="B468:D468"/>
    <mergeCell ref="B469:D469"/>
    <mergeCell ref="B470:D470"/>
    <mergeCell ref="B483:D483"/>
    <mergeCell ref="B484:D484"/>
    <mergeCell ref="B485:D485"/>
    <mergeCell ref="B447:D447"/>
    <mergeCell ref="B448:D448"/>
    <mergeCell ref="B449:D449"/>
    <mergeCell ref="B453:D453"/>
    <mergeCell ref="B454:D454"/>
    <mergeCell ref="B455:D455"/>
    <mergeCell ref="B456:D456"/>
    <mergeCell ref="B461:D461"/>
    <mergeCell ref="B462:D462"/>
    <mergeCell ref="B432:D432"/>
    <mergeCell ref="B433:D433"/>
    <mergeCell ref="B434:D434"/>
    <mergeCell ref="B435:D435"/>
    <mergeCell ref="B440:D440"/>
    <mergeCell ref="B441:D441"/>
    <mergeCell ref="B442:D442"/>
    <mergeCell ref="B443:D443"/>
    <mergeCell ref="B446:D446"/>
    <mergeCell ref="B385:D385"/>
    <mergeCell ref="B398:D398"/>
    <mergeCell ref="B399:D399"/>
    <mergeCell ref="B400:D400"/>
    <mergeCell ref="B401:D401"/>
    <mergeCell ref="B406:D406"/>
    <mergeCell ref="B407:D407"/>
    <mergeCell ref="B408:D408"/>
    <mergeCell ref="B409:D409"/>
    <mergeCell ref="B367:D367"/>
    <mergeCell ref="B368:D368"/>
    <mergeCell ref="B373:D373"/>
    <mergeCell ref="B374:D374"/>
    <mergeCell ref="B375:D375"/>
    <mergeCell ref="B376:D376"/>
    <mergeCell ref="B382:D382"/>
    <mergeCell ref="B383:D383"/>
    <mergeCell ref="B384:D384"/>
    <mergeCell ref="B349:D349"/>
    <mergeCell ref="B350:D350"/>
    <mergeCell ref="B351:D351"/>
    <mergeCell ref="B358:D358"/>
    <mergeCell ref="B359:D359"/>
    <mergeCell ref="B360:D360"/>
    <mergeCell ref="B361:D361"/>
    <mergeCell ref="B365:D365"/>
    <mergeCell ref="B366:D366"/>
    <mergeCell ref="B335:D335"/>
    <mergeCell ref="B336:D336"/>
    <mergeCell ref="B337:D337"/>
    <mergeCell ref="B338:D338"/>
    <mergeCell ref="B340:D340"/>
    <mergeCell ref="B341:D341"/>
    <mergeCell ref="B342:D342"/>
    <mergeCell ref="B343:D343"/>
    <mergeCell ref="B348:D348"/>
    <mergeCell ref="B301:D301"/>
    <mergeCell ref="B317:D317"/>
    <mergeCell ref="B318:D318"/>
    <mergeCell ref="B319:D319"/>
    <mergeCell ref="B320:D320"/>
    <mergeCell ref="B327:D327"/>
    <mergeCell ref="B328:D328"/>
    <mergeCell ref="B329:D329"/>
    <mergeCell ref="B330:D330"/>
    <mergeCell ref="B286:D286"/>
    <mergeCell ref="B287:D287"/>
    <mergeCell ref="B292:D292"/>
    <mergeCell ref="B293:D293"/>
    <mergeCell ref="B294:D294"/>
    <mergeCell ref="B295:D295"/>
    <mergeCell ref="B298:D298"/>
    <mergeCell ref="B299:D299"/>
    <mergeCell ref="B300:D300"/>
    <mergeCell ref="B272:D272"/>
    <mergeCell ref="B273:D273"/>
    <mergeCell ref="B274:D274"/>
    <mergeCell ref="B278:D278"/>
    <mergeCell ref="B279:D279"/>
    <mergeCell ref="B280:D280"/>
    <mergeCell ref="B281:D281"/>
    <mergeCell ref="B284:D284"/>
    <mergeCell ref="B285:D285"/>
    <mergeCell ref="B255:D255"/>
    <mergeCell ref="B256:D256"/>
    <mergeCell ref="B257:D257"/>
    <mergeCell ref="B258:D258"/>
    <mergeCell ref="B265:D265"/>
    <mergeCell ref="B266:D266"/>
    <mergeCell ref="B267:D267"/>
    <mergeCell ref="B268:D268"/>
    <mergeCell ref="B271:D271"/>
    <mergeCell ref="B238:D238"/>
    <mergeCell ref="B241:D241"/>
    <mergeCell ref="B242:D242"/>
    <mergeCell ref="B243:D243"/>
    <mergeCell ref="B244:D244"/>
    <mergeCell ref="B247:D247"/>
    <mergeCell ref="B248:D248"/>
    <mergeCell ref="B249:D249"/>
    <mergeCell ref="B250:D250"/>
    <mergeCell ref="B223:D223"/>
    <mergeCell ref="B224:D224"/>
    <mergeCell ref="B227:D227"/>
    <mergeCell ref="B228:D228"/>
    <mergeCell ref="B229:D229"/>
    <mergeCell ref="B230:D230"/>
    <mergeCell ref="B235:D235"/>
    <mergeCell ref="B236:D236"/>
    <mergeCell ref="B237:D237"/>
    <mergeCell ref="B204:D204"/>
    <mergeCell ref="B205:D205"/>
    <mergeCell ref="B206:D206"/>
    <mergeCell ref="B209:D209"/>
    <mergeCell ref="B210:D210"/>
    <mergeCell ref="B211:D211"/>
    <mergeCell ref="B212:D212"/>
    <mergeCell ref="B221:D221"/>
    <mergeCell ref="B222:D222"/>
    <mergeCell ref="B191:D191"/>
    <mergeCell ref="B192:D192"/>
    <mergeCell ref="B193:D193"/>
    <mergeCell ref="B194:D194"/>
    <mergeCell ref="B197:D197"/>
    <mergeCell ref="B198:D198"/>
    <mergeCell ref="B199:D199"/>
    <mergeCell ref="B200:D200"/>
    <mergeCell ref="B203:D203"/>
    <mergeCell ref="B170:D170"/>
    <mergeCell ref="B175:D175"/>
    <mergeCell ref="B176:D176"/>
    <mergeCell ref="B177:D177"/>
    <mergeCell ref="B178:D178"/>
    <mergeCell ref="B185:D185"/>
    <mergeCell ref="B186:D186"/>
    <mergeCell ref="B187:D187"/>
    <mergeCell ref="B188:D188"/>
    <mergeCell ref="B157:D157"/>
    <mergeCell ref="B158:D158"/>
    <mergeCell ref="B161:D161"/>
    <mergeCell ref="B162:D162"/>
    <mergeCell ref="B163:D163"/>
    <mergeCell ref="B164:D164"/>
    <mergeCell ref="B167:D167"/>
    <mergeCell ref="B168:D168"/>
    <mergeCell ref="B169:D169"/>
    <mergeCell ref="B144:D144"/>
    <mergeCell ref="B145:D145"/>
    <mergeCell ref="B146:D146"/>
    <mergeCell ref="B149:D149"/>
    <mergeCell ref="B150:D150"/>
    <mergeCell ref="B151:D151"/>
    <mergeCell ref="B152:D152"/>
    <mergeCell ref="B155:D155"/>
    <mergeCell ref="B156:D156"/>
    <mergeCell ref="B127:D127"/>
    <mergeCell ref="B128:D128"/>
    <mergeCell ref="B129:D129"/>
    <mergeCell ref="B130:D130"/>
    <mergeCell ref="B137:D137"/>
    <mergeCell ref="B138:D138"/>
    <mergeCell ref="B139:D139"/>
    <mergeCell ref="B140:D140"/>
    <mergeCell ref="B143:D143"/>
    <mergeCell ref="B112:D112"/>
    <mergeCell ref="B115:D115"/>
    <mergeCell ref="B116:D116"/>
    <mergeCell ref="B117:D117"/>
    <mergeCell ref="B118:D118"/>
    <mergeCell ref="B121:D121"/>
    <mergeCell ref="B122:D122"/>
    <mergeCell ref="B123:D123"/>
    <mergeCell ref="B124:D124"/>
    <mergeCell ref="B97:D97"/>
    <mergeCell ref="B98:D98"/>
    <mergeCell ref="B103:D103"/>
    <mergeCell ref="B104:D104"/>
    <mergeCell ref="B105:D105"/>
    <mergeCell ref="B106:D106"/>
    <mergeCell ref="B109:D109"/>
    <mergeCell ref="B110:D110"/>
    <mergeCell ref="B111:D111"/>
    <mergeCell ref="B87:D87"/>
    <mergeCell ref="B88:D88"/>
    <mergeCell ref="B95:D95"/>
    <mergeCell ref="B96:D96"/>
    <mergeCell ref="A3:O3"/>
    <mergeCell ref="E8:E9"/>
    <mergeCell ref="D8:D9"/>
    <mergeCell ref="A8:A9"/>
    <mergeCell ref="C8:C9"/>
    <mergeCell ref="G8:H8"/>
    <mergeCell ref="A5:O5"/>
    <mergeCell ref="A4:O4"/>
    <mergeCell ref="I8:K8"/>
    <mergeCell ref="A6:O6"/>
    <mergeCell ref="B8:B9"/>
    <mergeCell ref="A7:O7"/>
    <mergeCell ref="L8:P8"/>
    <mergeCell ref="F8:F9"/>
    <mergeCell ref="B13:D13"/>
    <mergeCell ref="B14:D14"/>
    <mergeCell ref="B57:D57"/>
    <mergeCell ref="B58:D58"/>
    <mergeCell ref="B59:D59"/>
    <mergeCell ref="B60:D60"/>
    <mergeCell ref="B83:D83"/>
    <mergeCell ref="B85:D85"/>
    <mergeCell ref="B86:D86"/>
    <mergeCell ref="B64:D64"/>
    <mergeCell ref="B12:D12"/>
    <mergeCell ref="B11:D11"/>
    <mergeCell ref="B65:D65"/>
    <mergeCell ref="B66:D66"/>
    <mergeCell ref="B67:D67"/>
    <mergeCell ref="B80:D80"/>
    <mergeCell ref="B81:D81"/>
    <mergeCell ref="B82:D82"/>
  </mergeCells>
  <phoneticPr fontId="0" type="noConversion"/>
  <pageMargins left="0.78740157480314965" right="0.39370078740157483" top="0.39370078740157483" bottom="0.39370078740157483" header="0" footer="0"/>
  <pageSetup paperSize="9" scale="54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Дельта В - СВОД</vt:lpstr>
      <vt:lpstr>'1 Дельта В - СВОД'!Заголовки_для_печати</vt:lpstr>
      <vt:lpstr>'1 Дельта В -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Ленин</cp:lastModifiedBy>
  <cp:lastPrinted>2016-12-03T13:13:37Z</cp:lastPrinted>
  <dcterms:created xsi:type="dcterms:W3CDTF">2011-02-24T08:11:32Z</dcterms:created>
  <dcterms:modified xsi:type="dcterms:W3CDTF">2016-12-03T13:13:37Z</dcterms:modified>
</cp:coreProperties>
</file>