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0995"/>
  </bookViews>
  <sheets>
    <sheet name="ГП" sheetId="5" r:id="rId1"/>
  </sheets>
  <definedNames>
    <definedName name="_xlnm.Print_Titles" localSheetId="0">ГП!$6:$8</definedName>
    <definedName name="_xlnm.Print_Area" localSheetId="0">ГП!$B$1:$H$75</definedName>
  </definedNames>
  <calcPr calcId="125725"/>
</workbook>
</file>

<file path=xl/calcChain.xml><?xml version="1.0" encoding="utf-8"?>
<calcChain xmlns="http://schemas.openxmlformats.org/spreadsheetml/2006/main">
  <c r="E18" i="5"/>
  <c r="D62"/>
  <c r="D71"/>
  <c r="F71"/>
  <c r="G71"/>
  <c r="C71"/>
  <c r="E74"/>
  <c r="E73"/>
  <c r="E61" l="1"/>
  <c r="E60"/>
  <c r="E59"/>
  <c r="E50"/>
  <c r="E48"/>
  <c r="D45"/>
  <c r="F45"/>
  <c r="G45"/>
  <c r="C45"/>
  <c r="E46"/>
  <c r="F65" l="1"/>
  <c r="G65"/>
  <c r="E51"/>
  <c r="E21" l="1"/>
  <c r="E72" l="1"/>
  <c r="E71" s="1"/>
  <c r="E17"/>
  <c r="D69" l="1"/>
  <c r="E62"/>
  <c r="E58"/>
  <c r="E57"/>
  <c r="E56"/>
  <c r="E55"/>
  <c r="E54"/>
  <c r="E53"/>
  <c r="E52"/>
  <c r="E49"/>
  <c r="E47"/>
  <c r="E44"/>
  <c r="E43"/>
  <c r="E42"/>
  <c r="E24"/>
  <c r="E22"/>
  <c r="E20"/>
  <c r="E19"/>
  <c r="E16"/>
  <c r="E15"/>
  <c r="E14"/>
  <c r="E13"/>
  <c r="E12"/>
  <c r="E11"/>
  <c r="D23"/>
  <c r="D65"/>
  <c r="D63"/>
  <c r="E45" l="1"/>
  <c r="E23"/>
  <c r="E64"/>
  <c r="E10"/>
  <c r="E63" l="1"/>
  <c r="E9"/>
  <c r="D41"/>
  <c r="C41"/>
  <c r="D9"/>
  <c r="E41"/>
  <c r="E34"/>
  <c r="E27"/>
  <c r="G41"/>
  <c r="F41"/>
  <c r="E67"/>
  <c r="E68"/>
  <c r="E66"/>
  <c r="E70"/>
  <c r="C69"/>
  <c r="F69"/>
  <c r="G69"/>
  <c r="C9"/>
  <c r="G9"/>
  <c r="G23"/>
  <c r="G63"/>
  <c r="F23"/>
  <c r="F63"/>
  <c r="F9"/>
  <c r="C23"/>
  <c r="C63"/>
  <c r="F34"/>
  <c r="F27"/>
  <c r="G34"/>
  <c r="C34"/>
  <c r="C27"/>
  <c r="G27"/>
  <c r="G75" l="1"/>
  <c r="F75"/>
  <c r="D75"/>
  <c r="E69"/>
  <c r="E65"/>
  <c r="C65"/>
  <c r="C75" s="1"/>
  <c r="E75" l="1"/>
</calcChain>
</file>

<file path=xl/sharedStrings.xml><?xml version="1.0" encoding="utf-8"?>
<sst xmlns="http://schemas.openxmlformats.org/spreadsheetml/2006/main" count="79" uniqueCount="47">
  <si>
    <t>Итого</t>
  </si>
  <si>
    <t>МО "Вельский муниципальный район"</t>
  </si>
  <si>
    <t>МО "Верхнетоемский муниципальный район"</t>
  </si>
  <si>
    <t>МО "Красноборский муниципальный район"</t>
  </si>
  <si>
    <t>МО "Ленский муниципальный район"</t>
  </si>
  <si>
    <t>МО "Няндомский муниципальный район"</t>
  </si>
  <si>
    <t>МО "Плесецкий муниципальный район"</t>
  </si>
  <si>
    <t>МО "Город Архангельск"</t>
  </si>
  <si>
    <t>МО "Северодвинск"</t>
  </si>
  <si>
    <t>МО "Котлас"</t>
  </si>
  <si>
    <t>МО "Котласский муниципальный район"</t>
  </si>
  <si>
    <t>Долгосрочная целевая программа Архангельской области "Развитие массового жилищного строительства в Архангельской области на 2010 – 2013 годы"</t>
  </si>
  <si>
    <t>МО "Пинежский муниципальный район"</t>
  </si>
  <si>
    <t>МО "Устьянский муниципальный район"</t>
  </si>
  <si>
    <t>Наименование муниципального района, городского округа</t>
  </si>
  <si>
    <t>МО "Город Новодвинск"</t>
  </si>
  <si>
    <t>Долгосрочная целевая программа Архангельской области "Безопасное обращение с отходами производства и потребления в Архангельской области на 2012 – 2014 годы"</t>
  </si>
  <si>
    <t>МО "Каргопольский муниципальный район"</t>
  </si>
  <si>
    <t>2016 год</t>
  </si>
  <si>
    <t xml:space="preserve">   МО "Город Новодвинск"</t>
  </si>
  <si>
    <t>МО "Коношский муниципальный район"</t>
  </si>
  <si>
    <t>Государственная программа Архангельской области «Развитие образования и науки Архангельской области (2013 – 2018 годы)»</t>
  </si>
  <si>
    <t>Государственная программа Архангельской области «Охрана окружающей среды, воспроизводство и использование природных ресурсов Архангельской области (2014 – 2020 годы)»</t>
  </si>
  <si>
    <t>Государственная программа Архангельской области «Устойчивое развитие сельских территорий Архангельской области (2014 – 2017 годы)»</t>
  </si>
  <si>
    <t>Государственная программа Архангельской области «Развитие инфраструктуры Соловецкого архипелага (2014 – 2019 годы)»</t>
  </si>
  <si>
    <t>Государственная программа Архангельской области «Обеспечение качественным, доступным жильем и объектами инженерной инфраструктуры населения Архангельской  области (2014 – 2020 годы)»</t>
  </si>
  <si>
    <t>Государственная программа Архангельской области 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годы)»</t>
  </si>
  <si>
    <t>МО "Мирный"</t>
  </si>
  <si>
    <t>Ведомственная целевая программа Архангельской области «Выполнение мероприятий по развитию социальной и инженерной инфраструктуры ЗАТО Мирный в рамках федеральной целевой программы «Развитие российских космодромов на 2006 – 2015 годы»</t>
  </si>
  <si>
    <t>2017 год</t>
  </si>
  <si>
    <t>МО "Виноградовский муниципальный район"</t>
  </si>
  <si>
    <t>МО "Приморский муниципальный район"</t>
  </si>
  <si>
    <t>МО "Мезенский муниципальный район"</t>
  </si>
  <si>
    <t>МО "Онежский муниципальный район"</t>
  </si>
  <si>
    <t>МО "Холмогорский муниципальный район"</t>
  </si>
  <si>
    <t>Государственная программа Архангельской области «Развитие энергетики, связи и жилищно-коммунального хозяйства Архангельской области (2014 – 2020 годы)»</t>
  </si>
  <si>
    <t>МО "Шенкурский муниципальный район"</t>
  </si>
  <si>
    <t>МО "Лешуконский муниципальный район"</t>
  </si>
  <si>
    <t xml:space="preserve">                 к областному закону</t>
  </si>
  <si>
    <t xml:space="preserve">                 Приложение № 11</t>
  </si>
  <si>
    <t xml:space="preserve">                   к пояснительной записке</t>
  </si>
  <si>
    <t>Предлагаемое изменение распределения субсидий бюджетам муниципальных образований Архангельской области на софинансирование капитальных вложений в объекты муниципальной собственности на 2015 год</t>
  </si>
  <si>
    <t>Утверждено</t>
  </si>
  <si>
    <t>Предлагаемые изменения</t>
  </si>
  <si>
    <t>Сумма с учетом предлагаемых изменений</t>
  </si>
  <si>
    <t>(тыс. рублей)</t>
  </si>
  <si>
    <t xml:space="preserve">                   Приложение № 8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</si>
</sst>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6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 Cyr"/>
      <charset val="204"/>
    </font>
    <font>
      <sz val="10"/>
      <name val="Arial Cyr"/>
      <charset val="204"/>
    </font>
    <font>
      <sz val="7"/>
      <name val="Arial Cyr"/>
      <charset val="204"/>
    </font>
    <font>
      <b/>
      <sz val="11"/>
      <color indexed="8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164" fontId="7" fillId="0" borderId="2" xfId="0" applyNumberFormat="1" applyFont="1" applyFill="1" applyBorder="1" applyAlignment="1">
      <alignment horizontal="left" vertical="center" wrapText="1" indent="1"/>
    </xf>
    <xf numFmtId="0" fontId="4" fillId="0" borderId="0" xfId="0" applyFont="1" applyFill="1"/>
    <xf numFmtId="0" fontId="2" fillId="0" borderId="0" xfId="0" applyFont="1" applyFill="1" applyBorder="1"/>
    <xf numFmtId="0" fontId="0" fillId="0" borderId="3" xfId="0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4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horizontal="left" vertical="center" wrapText="1" indent="1"/>
    </xf>
    <xf numFmtId="0" fontId="3" fillId="0" borderId="0" xfId="0" applyFont="1" applyFill="1"/>
    <xf numFmtId="0" fontId="1" fillId="0" borderId="6" xfId="0" applyFont="1" applyFill="1" applyBorder="1" applyAlignment="1">
      <alignment horizontal="left" vertical="center" wrapText="1" indent="1"/>
    </xf>
    <xf numFmtId="0" fontId="1" fillId="0" borderId="0" xfId="0" applyFont="1" applyFill="1"/>
    <xf numFmtId="0" fontId="3" fillId="0" borderId="7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0" fontId="14" fillId="0" borderId="0" xfId="0" applyFont="1" applyAlignment="1"/>
    <xf numFmtId="0" fontId="0" fillId="0" borderId="8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vertical="center" wrapText="1"/>
      <protection locked="0"/>
    </xf>
    <xf numFmtId="164" fontId="1" fillId="0" borderId="4" xfId="0" applyNumberFormat="1" applyFont="1" applyFill="1" applyBorder="1" applyAlignment="1" applyProtection="1">
      <alignment vertical="center" wrapText="1"/>
      <protection locked="0"/>
    </xf>
    <xf numFmtId="164" fontId="1" fillId="0" borderId="6" xfId="0" applyNumberFormat="1" applyFont="1" applyFill="1" applyBorder="1" applyAlignment="1" applyProtection="1">
      <alignment vertical="center" wrapText="1"/>
      <protection locked="0"/>
    </xf>
    <xf numFmtId="164" fontId="1" fillId="0" borderId="7" xfId="0" applyNumberFormat="1" applyFont="1" applyFill="1" applyBorder="1" applyAlignment="1" applyProtection="1">
      <alignment vertical="center" wrapText="1"/>
      <protection locked="0"/>
    </xf>
    <xf numFmtId="164" fontId="8" fillId="0" borderId="2" xfId="0" applyNumberFormat="1" applyFont="1" applyFill="1" applyBorder="1" applyAlignment="1" applyProtection="1">
      <alignment vertical="center" wrapText="1"/>
      <protection locked="0"/>
    </xf>
    <xf numFmtId="164" fontId="11" fillId="0" borderId="4" xfId="0" applyNumberFormat="1" applyFont="1" applyFill="1" applyBorder="1" applyAlignment="1" applyProtection="1">
      <alignment vertical="center" wrapText="1"/>
      <protection locked="0"/>
    </xf>
    <xf numFmtId="164" fontId="11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horizontal="left" vertical="center" wrapText="1" indent="1"/>
    </xf>
    <xf numFmtId="164" fontId="11" fillId="0" borderId="7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49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0" fillId="0" borderId="4" xfId="0" applyFont="1" applyFill="1" applyBorder="1" applyAlignment="1">
      <alignment horizontal="left" vertical="center" wrapText="1" indent="1"/>
    </xf>
    <xf numFmtId="164" fontId="1" fillId="2" borderId="4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/>
    <xf numFmtId="164" fontId="11" fillId="0" borderId="12" xfId="0" applyNumberFormat="1" applyFont="1" applyFill="1" applyBorder="1" applyAlignment="1" applyProtection="1">
      <alignment vertical="center" wrapText="1"/>
      <protection locked="0"/>
    </xf>
    <xf numFmtId="164" fontId="1" fillId="0" borderId="12" xfId="0" applyNumberFormat="1" applyFont="1" applyFill="1" applyBorder="1" applyAlignment="1" applyProtection="1">
      <alignment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0" xfId="0" applyFont="1" applyAlignment="1"/>
    <xf numFmtId="0" fontId="0" fillId="0" borderId="0" xfId="0" applyAlignment="1"/>
    <xf numFmtId="0" fontId="0" fillId="0" borderId="0" xfId="0" applyFill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view="pageBreakPreview" zoomScale="120" zoomScaleNormal="120" zoomScaleSheetLayoutView="120" workbookViewId="0">
      <selection activeCell="D2" sqref="D2"/>
    </sheetView>
  </sheetViews>
  <sheetFormatPr defaultColWidth="8.85546875" defaultRowHeight="12.75"/>
  <cols>
    <col min="1" max="1" width="2" style="2" customWidth="1"/>
    <col min="2" max="2" width="47.140625" style="2" customWidth="1"/>
    <col min="3" max="5" width="15.28515625" style="2" customWidth="1"/>
    <col min="6" max="6" width="15.140625" style="2" hidden="1" customWidth="1"/>
    <col min="7" max="7" width="14.140625" style="2" hidden="1" customWidth="1"/>
    <col min="8" max="8" width="1.5703125" style="2" customWidth="1"/>
    <col min="9" max="16384" width="8.85546875" style="2"/>
  </cols>
  <sheetData>
    <row r="1" spans="2:7">
      <c r="D1" s="48" t="s">
        <v>46</v>
      </c>
      <c r="F1" s="24" t="s">
        <v>39</v>
      </c>
    </row>
    <row r="2" spans="2:7">
      <c r="D2" s="49" t="s">
        <v>40</v>
      </c>
      <c r="F2" s="24" t="s">
        <v>38</v>
      </c>
    </row>
    <row r="3" spans="2:7" ht="13.5" customHeight="1">
      <c r="F3" s="43"/>
    </row>
    <row r="4" spans="2:7" ht="53.25" customHeight="1">
      <c r="B4" s="51" t="s">
        <v>41</v>
      </c>
      <c r="C4" s="52"/>
      <c r="D4" s="52"/>
      <c r="E4" s="52"/>
      <c r="F4" s="52"/>
      <c r="G4" s="52"/>
    </row>
    <row r="5" spans="2:7" ht="18" customHeight="1">
      <c r="B5" s="11"/>
      <c r="E5" s="50" t="s">
        <v>45</v>
      </c>
      <c r="G5" s="12"/>
    </row>
    <row r="6" spans="2:7" ht="18.75" customHeight="1">
      <c r="B6" s="53" t="s">
        <v>14</v>
      </c>
      <c r="C6" s="55" t="s">
        <v>42</v>
      </c>
      <c r="D6" s="55" t="s">
        <v>43</v>
      </c>
      <c r="E6" s="55" t="s">
        <v>44</v>
      </c>
      <c r="F6" s="46"/>
      <c r="G6" s="47"/>
    </row>
    <row r="7" spans="2:7" ht="23.25" customHeight="1">
      <c r="B7" s="54"/>
      <c r="C7" s="56"/>
      <c r="D7" s="56"/>
      <c r="E7" s="57"/>
      <c r="F7" s="25" t="s">
        <v>18</v>
      </c>
      <c r="G7" s="25" t="s">
        <v>29</v>
      </c>
    </row>
    <row r="8" spans="2:7" s="14" customFormat="1" ht="12" customHeight="1">
      <c r="B8" s="13">
        <v>1</v>
      </c>
      <c r="C8" s="26">
        <v>2</v>
      </c>
      <c r="D8" s="26">
        <v>3</v>
      </c>
      <c r="E8" s="26">
        <v>4</v>
      </c>
      <c r="F8" s="26">
        <v>3</v>
      </c>
      <c r="G8" s="26">
        <v>4</v>
      </c>
    </row>
    <row r="9" spans="2:7" s="14" customFormat="1" ht="48" customHeight="1">
      <c r="B9" s="16" t="s">
        <v>21</v>
      </c>
      <c r="C9" s="27">
        <f>SUM(C10:C22)</f>
        <v>391293.5</v>
      </c>
      <c r="D9" s="27">
        <f>SUM(D10:D22)</f>
        <v>243751.1</v>
      </c>
      <c r="E9" s="27">
        <f>SUM(E10:E22)</f>
        <v>635044.6</v>
      </c>
      <c r="F9" s="27">
        <f>SUM(F10:F22)</f>
        <v>0</v>
      </c>
      <c r="G9" s="27">
        <f>SUM(G10:G22)</f>
        <v>0</v>
      </c>
    </row>
    <row r="10" spans="2:7" s="14" customFormat="1" ht="17.25" customHeight="1">
      <c r="B10" s="37" t="s">
        <v>1</v>
      </c>
      <c r="C10" s="28">
        <v>8000</v>
      </c>
      <c r="D10" s="28">
        <v>51300.7</v>
      </c>
      <c r="E10" s="28">
        <f>C10+D10</f>
        <v>59300.7</v>
      </c>
      <c r="F10" s="28">
        <v>0</v>
      </c>
      <c r="G10" s="28">
        <v>0</v>
      </c>
    </row>
    <row r="11" spans="2:7" s="14" customFormat="1" ht="17.25" customHeight="1">
      <c r="B11" s="38" t="s">
        <v>30</v>
      </c>
      <c r="C11" s="29">
        <v>36000</v>
      </c>
      <c r="D11" s="29">
        <v>115927.8</v>
      </c>
      <c r="E11" s="28">
        <f t="shared" ref="E11:E22" si="0">C11+D11</f>
        <v>151927.79999999999</v>
      </c>
      <c r="F11" s="29">
        <v>0</v>
      </c>
      <c r="G11" s="29">
        <v>0</v>
      </c>
    </row>
    <row r="12" spans="2:7" s="14" customFormat="1" ht="17.25" customHeight="1">
      <c r="B12" s="1" t="s">
        <v>17</v>
      </c>
      <c r="C12" s="29">
        <v>25500</v>
      </c>
      <c r="D12" s="29">
        <v>60000</v>
      </c>
      <c r="E12" s="28">
        <f t="shared" si="0"/>
        <v>85500</v>
      </c>
      <c r="F12" s="29">
        <v>0</v>
      </c>
      <c r="G12" s="29">
        <v>0</v>
      </c>
    </row>
    <row r="13" spans="2:7" s="14" customFormat="1" ht="17.25" customHeight="1">
      <c r="B13" s="1" t="s">
        <v>20</v>
      </c>
      <c r="C13" s="29">
        <v>22557.5</v>
      </c>
      <c r="D13" s="42">
        <v>-6000</v>
      </c>
      <c r="E13" s="28">
        <f t="shared" si="0"/>
        <v>16557.5</v>
      </c>
      <c r="F13" s="29">
        <v>0</v>
      </c>
      <c r="G13" s="29">
        <v>0</v>
      </c>
    </row>
    <row r="14" spans="2:7" s="14" customFormat="1" ht="17.25" customHeight="1">
      <c r="B14" s="37" t="s">
        <v>4</v>
      </c>
      <c r="C14" s="29">
        <v>192427.5</v>
      </c>
      <c r="D14" s="29">
        <v>1938.6</v>
      </c>
      <c r="E14" s="28">
        <f t="shared" si="0"/>
        <v>194366.1</v>
      </c>
      <c r="F14" s="29">
        <v>0</v>
      </c>
      <c r="G14" s="29">
        <v>0</v>
      </c>
    </row>
    <row r="15" spans="2:7" s="14" customFormat="1" ht="17.25" customHeight="1">
      <c r="B15" s="23" t="s">
        <v>5</v>
      </c>
      <c r="C15" s="29">
        <v>14800</v>
      </c>
      <c r="D15" s="29"/>
      <c r="E15" s="28">
        <f t="shared" si="0"/>
        <v>14800</v>
      </c>
      <c r="F15" s="29">
        <v>0</v>
      </c>
      <c r="G15" s="29">
        <v>0</v>
      </c>
    </row>
    <row r="16" spans="2:7" s="14" customFormat="1" ht="17.25" customHeight="1">
      <c r="B16" s="23" t="s">
        <v>33</v>
      </c>
      <c r="C16" s="29">
        <v>1901.9</v>
      </c>
      <c r="D16" s="29"/>
      <c r="E16" s="28">
        <f t="shared" si="0"/>
        <v>1901.9</v>
      </c>
      <c r="F16" s="29">
        <v>0</v>
      </c>
      <c r="G16" s="29">
        <v>0</v>
      </c>
    </row>
    <row r="17" spans="2:7" s="14" customFormat="1" ht="17.25" customHeight="1">
      <c r="B17" s="23" t="s">
        <v>12</v>
      </c>
      <c r="C17" s="29">
        <v>1000</v>
      </c>
      <c r="D17" s="29">
        <v>-1000</v>
      </c>
      <c r="E17" s="28">
        <f t="shared" si="0"/>
        <v>0</v>
      </c>
      <c r="F17" s="29">
        <v>0</v>
      </c>
      <c r="G17" s="29">
        <v>0</v>
      </c>
    </row>
    <row r="18" spans="2:7" s="14" customFormat="1" ht="17.25" customHeight="1">
      <c r="B18" s="23" t="s">
        <v>31</v>
      </c>
      <c r="C18" s="29">
        <v>0</v>
      </c>
      <c r="D18" s="29">
        <v>11584</v>
      </c>
      <c r="E18" s="28">
        <f t="shared" si="0"/>
        <v>11584</v>
      </c>
      <c r="F18" s="29"/>
      <c r="G18" s="29"/>
    </row>
    <row r="19" spans="2:7" s="14" customFormat="1" ht="17.25" customHeight="1">
      <c r="B19" s="23" t="s">
        <v>34</v>
      </c>
      <c r="C19" s="29">
        <v>23606.6</v>
      </c>
      <c r="D19" s="29"/>
      <c r="E19" s="28">
        <f t="shared" si="0"/>
        <v>23606.6</v>
      </c>
      <c r="F19" s="29">
        <v>0</v>
      </c>
      <c r="G19" s="29">
        <v>0</v>
      </c>
    </row>
    <row r="20" spans="2:7" s="14" customFormat="1" ht="17.25" customHeight="1">
      <c r="B20" s="18" t="s">
        <v>9</v>
      </c>
      <c r="C20" s="29">
        <v>35500</v>
      </c>
      <c r="D20" s="42"/>
      <c r="E20" s="28">
        <f t="shared" si="0"/>
        <v>35500</v>
      </c>
      <c r="F20" s="29">
        <v>0</v>
      </c>
      <c r="G20" s="29">
        <v>0</v>
      </c>
    </row>
    <row r="21" spans="2:7" s="14" customFormat="1" ht="17.25" hidden="1" customHeight="1">
      <c r="B21" s="23" t="s">
        <v>7</v>
      </c>
      <c r="C21" s="29">
        <v>0</v>
      </c>
      <c r="D21" s="42"/>
      <c r="E21" s="28">
        <f t="shared" si="0"/>
        <v>0</v>
      </c>
      <c r="F21" s="29">
        <v>0</v>
      </c>
      <c r="G21" s="29">
        <v>0</v>
      </c>
    </row>
    <row r="22" spans="2:7" s="14" customFormat="1" ht="17.25" customHeight="1">
      <c r="B22" s="39" t="s">
        <v>19</v>
      </c>
      <c r="C22" s="29">
        <v>30000</v>
      </c>
      <c r="D22" s="29">
        <v>10000</v>
      </c>
      <c r="E22" s="28">
        <f t="shared" si="0"/>
        <v>40000</v>
      </c>
      <c r="F22" s="29">
        <v>0</v>
      </c>
      <c r="G22" s="29">
        <v>0</v>
      </c>
    </row>
    <row r="23" spans="2:7" s="14" customFormat="1" ht="71.25" customHeight="1">
      <c r="B23" s="16" t="s">
        <v>22</v>
      </c>
      <c r="C23" s="27">
        <f>SUM(C24:C26)</f>
        <v>20350.300000000003</v>
      </c>
      <c r="D23" s="27">
        <f t="shared" ref="D23:E23" si="1">SUM(D24:D26)</f>
        <v>0</v>
      </c>
      <c r="E23" s="27">
        <f t="shared" si="1"/>
        <v>20350.300000000003</v>
      </c>
      <c r="F23" s="27">
        <f>SUM(F24:F26)</f>
        <v>0</v>
      </c>
      <c r="G23" s="27">
        <f>SUM(G24:G26)</f>
        <v>0</v>
      </c>
    </row>
    <row r="24" spans="2:7" s="14" customFormat="1" ht="18.75" customHeight="1">
      <c r="B24" s="17" t="s">
        <v>17</v>
      </c>
      <c r="C24" s="29">
        <v>20350.300000000003</v>
      </c>
      <c r="D24" s="29"/>
      <c r="E24" s="28">
        <f>C24+D24</f>
        <v>20350.300000000003</v>
      </c>
      <c r="F24" s="29">
        <v>0</v>
      </c>
      <c r="G24" s="29">
        <v>0</v>
      </c>
    </row>
    <row r="25" spans="2:7" s="14" customFormat="1" ht="18" hidden="1" customHeight="1">
      <c r="B25" s="23" t="s">
        <v>4</v>
      </c>
      <c r="C25" s="29"/>
      <c r="D25" s="29"/>
      <c r="E25" s="29"/>
      <c r="F25" s="29"/>
      <c r="G25" s="29"/>
    </row>
    <row r="26" spans="2:7" s="14" customFormat="1" ht="20.25" hidden="1" customHeight="1">
      <c r="B26" s="22" t="s">
        <v>13</v>
      </c>
      <c r="C26" s="29"/>
      <c r="D26" s="29"/>
      <c r="E26" s="29"/>
      <c r="F26" s="28"/>
      <c r="G26" s="28"/>
    </row>
    <row r="27" spans="2:7" s="14" customFormat="1" ht="69" hidden="1" customHeight="1">
      <c r="B27" s="16" t="s">
        <v>16</v>
      </c>
      <c r="C27" s="27">
        <f>SUM(C28:C33)</f>
        <v>0</v>
      </c>
      <c r="D27" s="27"/>
      <c r="E27" s="27">
        <f>SUM(E28:E33)</f>
        <v>0</v>
      </c>
      <c r="F27" s="27">
        <f>SUM(F28:F33)</f>
        <v>0</v>
      </c>
      <c r="G27" s="27">
        <f>SUM(G28:G33)</f>
        <v>0</v>
      </c>
    </row>
    <row r="28" spans="2:7" s="14" customFormat="1" ht="18.75" hidden="1" customHeight="1">
      <c r="B28" s="1" t="s">
        <v>1</v>
      </c>
      <c r="C28" s="29"/>
      <c r="D28" s="29"/>
      <c r="E28" s="29"/>
      <c r="F28" s="29"/>
      <c r="G28" s="28"/>
    </row>
    <row r="29" spans="2:7" s="14" customFormat="1" ht="19.5" hidden="1" customHeight="1">
      <c r="B29" s="17" t="s">
        <v>2</v>
      </c>
      <c r="C29" s="29"/>
      <c r="D29" s="29"/>
      <c r="E29" s="29"/>
      <c r="F29" s="28"/>
      <c r="G29" s="28"/>
    </row>
    <row r="30" spans="2:7" s="14" customFormat="1" ht="20.25" hidden="1" customHeight="1">
      <c r="B30" s="17" t="s">
        <v>3</v>
      </c>
      <c r="C30" s="29"/>
      <c r="D30" s="29"/>
      <c r="E30" s="29"/>
      <c r="F30" s="28"/>
      <c r="G30" s="28"/>
    </row>
    <row r="31" spans="2:7" s="14" customFormat="1" ht="19.5" hidden="1" customHeight="1">
      <c r="B31" s="1" t="s">
        <v>13</v>
      </c>
      <c r="C31" s="29"/>
      <c r="D31" s="29"/>
      <c r="E31" s="29"/>
      <c r="F31" s="28"/>
      <c r="G31" s="28"/>
    </row>
    <row r="32" spans="2:7" s="14" customFormat="1" ht="18.75" hidden="1" customHeight="1">
      <c r="B32" s="18" t="s">
        <v>7</v>
      </c>
      <c r="C32" s="29"/>
      <c r="D32" s="29"/>
      <c r="E32" s="29"/>
      <c r="F32" s="28"/>
      <c r="G32" s="28"/>
    </row>
    <row r="33" spans="1:7" s="14" customFormat="1" ht="20.25" hidden="1" customHeight="1">
      <c r="B33" s="18" t="s">
        <v>8</v>
      </c>
      <c r="C33" s="29"/>
      <c r="D33" s="29"/>
      <c r="E33" s="29"/>
      <c r="F33" s="28"/>
      <c r="G33" s="28"/>
    </row>
    <row r="34" spans="1:7" ht="63.6" hidden="1" customHeight="1">
      <c r="A34" s="19"/>
      <c r="B34" s="16" t="s">
        <v>11</v>
      </c>
      <c r="C34" s="27">
        <f>SUM(C35:C40)</f>
        <v>0</v>
      </c>
      <c r="D34" s="27"/>
      <c r="E34" s="27">
        <f>SUM(E35:E40)</f>
        <v>0</v>
      </c>
      <c r="F34" s="27">
        <f>SUM(F35:F40)</f>
        <v>0</v>
      </c>
      <c r="G34" s="27">
        <f>SUM(G35:G40)</f>
        <v>0</v>
      </c>
    </row>
    <row r="35" spans="1:7" ht="22.5" hidden="1" customHeight="1">
      <c r="A35" s="19"/>
      <c r="B35" s="17" t="s">
        <v>10</v>
      </c>
      <c r="C35" s="29"/>
      <c r="D35" s="29"/>
      <c r="E35" s="29"/>
      <c r="F35" s="29"/>
      <c r="G35" s="28"/>
    </row>
    <row r="36" spans="1:7" s="21" customFormat="1" ht="20.25" hidden="1" customHeight="1">
      <c r="B36" s="15" t="s">
        <v>5</v>
      </c>
      <c r="C36" s="29"/>
      <c r="D36" s="29"/>
      <c r="E36" s="29"/>
      <c r="F36" s="29"/>
      <c r="G36" s="29"/>
    </row>
    <row r="37" spans="1:7" ht="18" hidden="1" customHeight="1">
      <c r="A37" s="19"/>
      <c r="B37" s="17" t="s">
        <v>12</v>
      </c>
      <c r="C37" s="29"/>
      <c r="D37" s="29"/>
      <c r="E37" s="29"/>
      <c r="F37" s="28"/>
      <c r="G37" s="28"/>
    </row>
    <row r="38" spans="1:7" ht="18" hidden="1" customHeight="1">
      <c r="A38" s="19"/>
      <c r="B38" s="1" t="s">
        <v>6</v>
      </c>
      <c r="C38" s="29"/>
      <c r="D38" s="29"/>
      <c r="E38" s="29"/>
      <c r="F38" s="28"/>
      <c r="G38" s="28"/>
    </row>
    <row r="39" spans="1:7" ht="18" hidden="1" customHeight="1">
      <c r="A39" s="19"/>
      <c r="B39" s="1" t="s">
        <v>13</v>
      </c>
      <c r="C39" s="28"/>
      <c r="D39" s="28"/>
      <c r="E39" s="28"/>
      <c r="F39" s="28"/>
      <c r="G39" s="28"/>
    </row>
    <row r="40" spans="1:7" ht="18" hidden="1" customHeight="1">
      <c r="A40" s="19"/>
      <c r="B40" s="20" t="s">
        <v>15</v>
      </c>
      <c r="C40" s="30"/>
      <c r="D40" s="30"/>
      <c r="E40" s="30"/>
      <c r="F40" s="30"/>
      <c r="G40" s="30"/>
    </row>
    <row r="41" spans="1:7" ht="60" customHeight="1">
      <c r="A41" s="19"/>
      <c r="B41" s="16" t="s">
        <v>23</v>
      </c>
      <c r="C41" s="27">
        <f>SUM(C42:C44)</f>
        <v>56488.800000000003</v>
      </c>
      <c r="D41" s="27">
        <f>SUM(D42:D44)</f>
        <v>13700</v>
      </c>
      <c r="E41" s="27">
        <f>SUM(E42:E44)</f>
        <v>70188.800000000003</v>
      </c>
      <c r="F41" s="27">
        <f>SUM(F42:F43)</f>
        <v>0</v>
      </c>
      <c r="G41" s="27">
        <f>SUM(G42:G43)</f>
        <v>0</v>
      </c>
    </row>
    <row r="42" spans="1:7" ht="18" customHeight="1">
      <c r="A42" s="19"/>
      <c r="B42" s="37" t="s">
        <v>1</v>
      </c>
      <c r="C42" s="34">
        <v>19940</v>
      </c>
      <c r="D42" s="34">
        <v>13700</v>
      </c>
      <c r="E42" s="28">
        <f t="shared" ref="E42:E44" si="2">C42+D42</f>
        <v>33640</v>
      </c>
      <c r="F42" s="29">
        <v>0</v>
      </c>
      <c r="G42" s="28">
        <v>0</v>
      </c>
    </row>
    <row r="43" spans="1:7" ht="18" customHeight="1">
      <c r="A43" s="19"/>
      <c r="B43" s="15" t="s">
        <v>2</v>
      </c>
      <c r="C43" s="33">
        <v>35548.800000000003</v>
      </c>
      <c r="D43" s="33"/>
      <c r="E43" s="28">
        <f t="shared" si="2"/>
        <v>35548.800000000003</v>
      </c>
      <c r="F43" s="29">
        <v>0</v>
      </c>
      <c r="G43" s="28">
        <v>0</v>
      </c>
    </row>
    <row r="44" spans="1:7" ht="18" customHeight="1">
      <c r="A44" s="19"/>
      <c r="B44" s="41" t="s">
        <v>10</v>
      </c>
      <c r="C44" s="33">
        <v>1000</v>
      </c>
      <c r="D44" s="33"/>
      <c r="E44" s="28">
        <f t="shared" si="2"/>
        <v>1000</v>
      </c>
      <c r="F44" s="29">
        <v>0</v>
      </c>
      <c r="G44" s="28">
        <v>0</v>
      </c>
    </row>
    <row r="45" spans="1:7" ht="75" customHeight="1">
      <c r="A45" s="19"/>
      <c r="B45" s="16" t="s">
        <v>25</v>
      </c>
      <c r="C45" s="27">
        <f>SUM(C46:C62)</f>
        <v>79441</v>
      </c>
      <c r="D45" s="27">
        <f t="shared" ref="D45:G45" si="3">SUM(D46:D62)</f>
        <v>19400</v>
      </c>
      <c r="E45" s="27">
        <f t="shared" si="3"/>
        <v>98841</v>
      </c>
      <c r="F45" s="27">
        <f t="shared" si="3"/>
        <v>0</v>
      </c>
      <c r="G45" s="27">
        <f t="shared" si="3"/>
        <v>0</v>
      </c>
    </row>
    <row r="46" spans="1:7" ht="19.5" customHeight="1">
      <c r="A46" s="19"/>
      <c r="B46" s="37" t="s">
        <v>1</v>
      </c>
      <c r="C46" s="34">
        <v>222.5</v>
      </c>
      <c r="D46" s="34"/>
      <c r="E46" s="28">
        <f t="shared" ref="E46" si="4">C46+D46</f>
        <v>222.5</v>
      </c>
      <c r="F46" s="29">
        <v>0</v>
      </c>
      <c r="G46" s="28">
        <v>0</v>
      </c>
    </row>
    <row r="47" spans="1:7" ht="18.75" customHeight="1">
      <c r="A47" s="19"/>
      <c r="B47" s="37" t="s">
        <v>17</v>
      </c>
      <c r="C47" s="28">
        <v>15000</v>
      </c>
      <c r="D47" s="28"/>
      <c r="E47" s="28">
        <f t="shared" ref="E47:E62" si="5">C47+D47</f>
        <v>15000</v>
      </c>
      <c r="F47" s="28">
        <v>0</v>
      </c>
      <c r="G47" s="28">
        <v>0</v>
      </c>
    </row>
    <row r="48" spans="1:7" ht="18.75" customHeight="1">
      <c r="A48" s="19"/>
      <c r="B48" s="1" t="s">
        <v>20</v>
      </c>
      <c r="C48" s="29">
        <v>1098</v>
      </c>
      <c r="D48" s="42"/>
      <c r="E48" s="28">
        <f t="shared" si="5"/>
        <v>1098</v>
      </c>
      <c r="F48" s="29">
        <v>0</v>
      </c>
      <c r="G48" s="29">
        <v>0</v>
      </c>
    </row>
    <row r="49" spans="1:7" ht="18" customHeight="1">
      <c r="A49" s="19"/>
      <c r="B49" s="37" t="s">
        <v>3</v>
      </c>
      <c r="C49" s="28">
        <v>3882.4</v>
      </c>
      <c r="D49" s="28">
        <v>2400</v>
      </c>
      <c r="E49" s="28">
        <f t="shared" si="5"/>
        <v>6282.4</v>
      </c>
      <c r="F49" s="28">
        <v>0</v>
      </c>
      <c r="G49" s="28">
        <v>0</v>
      </c>
    </row>
    <row r="50" spans="1:7" ht="18" customHeight="1">
      <c r="A50" s="19"/>
      <c r="B50" s="37" t="s">
        <v>4</v>
      </c>
      <c r="C50" s="29">
        <v>299</v>
      </c>
      <c r="D50" s="29"/>
      <c r="E50" s="28">
        <f t="shared" si="5"/>
        <v>299</v>
      </c>
      <c r="F50" s="29">
        <v>0</v>
      </c>
      <c r="G50" s="29">
        <v>0</v>
      </c>
    </row>
    <row r="51" spans="1:7" ht="18" customHeight="1">
      <c r="A51" s="19"/>
      <c r="B51" s="37" t="s">
        <v>37</v>
      </c>
      <c r="C51" s="28">
        <v>6833.3</v>
      </c>
      <c r="D51" s="28"/>
      <c r="E51" s="28">
        <f t="shared" si="5"/>
        <v>6833.3</v>
      </c>
      <c r="F51" s="28">
        <v>0</v>
      </c>
      <c r="G51" s="28">
        <v>0</v>
      </c>
    </row>
    <row r="52" spans="1:7" ht="18" customHeight="1">
      <c r="A52" s="19"/>
      <c r="B52" s="38" t="s">
        <v>32</v>
      </c>
      <c r="C52" s="28">
        <v>137.1</v>
      </c>
      <c r="D52" s="28"/>
      <c r="E52" s="28">
        <f t="shared" si="5"/>
        <v>137.1</v>
      </c>
      <c r="F52" s="28">
        <v>0</v>
      </c>
      <c r="G52" s="28">
        <v>0</v>
      </c>
    </row>
    <row r="53" spans="1:7" ht="18" hidden="1" customHeight="1">
      <c r="A53" s="19"/>
      <c r="B53" s="40" t="s">
        <v>5</v>
      </c>
      <c r="C53" s="29">
        <v>0</v>
      </c>
      <c r="D53" s="29"/>
      <c r="E53" s="28">
        <f t="shared" si="5"/>
        <v>0</v>
      </c>
      <c r="F53" s="29">
        <v>0</v>
      </c>
      <c r="G53" s="29">
        <v>0</v>
      </c>
    </row>
    <row r="54" spans="1:7" ht="18" customHeight="1">
      <c r="A54" s="19"/>
      <c r="B54" s="41" t="s">
        <v>33</v>
      </c>
      <c r="C54" s="29">
        <v>3500.7</v>
      </c>
      <c r="D54" s="29"/>
      <c r="E54" s="28">
        <f t="shared" si="5"/>
        <v>3500.7</v>
      </c>
      <c r="F54" s="29">
        <v>0</v>
      </c>
      <c r="G54" s="29">
        <v>0</v>
      </c>
    </row>
    <row r="55" spans="1:7" ht="18" customHeight="1">
      <c r="A55" s="19"/>
      <c r="B55" s="38" t="s">
        <v>12</v>
      </c>
      <c r="C55" s="29">
        <v>9376.2000000000007</v>
      </c>
      <c r="D55" s="29"/>
      <c r="E55" s="28">
        <f t="shared" si="5"/>
        <v>9376.2000000000007</v>
      </c>
      <c r="F55" s="28">
        <v>0</v>
      </c>
      <c r="G55" s="28">
        <v>0</v>
      </c>
    </row>
    <row r="56" spans="1:7" ht="18" customHeight="1">
      <c r="A56" s="19"/>
      <c r="B56" s="37" t="s">
        <v>6</v>
      </c>
      <c r="C56" s="29">
        <v>2883.0000000000005</v>
      </c>
      <c r="D56" s="29"/>
      <c r="E56" s="28">
        <f t="shared" si="5"/>
        <v>2883.0000000000005</v>
      </c>
      <c r="F56" s="28">
        <v>0</v>
      </c>
      <c r="G56" s="28">
        <v>0</v>
      </c>
    </row>
    <row r="57" spans="1:7" ht="18" customHeight="1">
      <c r="A57" s="19"/>
      <c r="B57" s="38" t="s">
        <v>13</v>
      </c>
      <c r="C57" s="29">
        <v>2957.2999999999997</v>
      </c>
      <c r="D57" s="29"/>
      <c r="E57" s="28">
        <f t="shared" si="5"/>
        <v>2957.2999999999997</v>
      </c>
      <c r="F57" s="28">
        <v>0</v>
      </c>
      <c r="G57" s="28">
        <v>0</v>
      </c>
    </row>
    <row r="58" spans="1:7" ht="18" hidden="1" customHeight="1">
      <c r="A58" s="19"/>
      <c r="B58" s="23" t="s">
        <v>7</v>
      </c>
      <c r="C58" s="29">
        <v>0</v>
      </c>
      <c r="D58" s="29"/>
      <c r="E58" s="28">
        <f t="shared" si="5"/>
        <v>0</v>
      </c>
      <c r="F58" s="28">
        <v>0</v>
      </c>
      <c r="G58" s="28">
        <v>0</v>
      </c>
    </row>
    <row r="59" spans="1:7" ht="18" customHeight="1">
      <c r="A59" s="19"/>
      <c r="B59" s="23" t="s">
        <v>34</v>
      </c>
      <c r="C59" s="29">
        <v>587</v>
      </c>
      <c r="D59" s="29"/>
      <c r="E59" s="28">
        <f t="shared" si="5"/>
        <v>587</v>
      </c>
      <c r="F59" s="29">
        <v>0</v>
      </c>
      <c r="G59" s="29">
        <v>0</v>
      </c>
    </row>
    <row r="60" spans="1:7" ht="18" customHeight="1">
      <c r="A60" s="19"/>
      <c r="B60" s="35" t="s">
        <v>36</v>
      </c>
      <c r="C60" s="44">
        <v>340</v>
      </c>
      <c r="D60" s="44"/>
      <c r="E60" s="45">
        <f>C60+D60</f>
        <v>340</v>
      </c>
      <c r="F60" s="44">
        <v>0</v>
      </c>
      <c r="G60" s="44">
        <v>0</v>
      </c>
    </row>
    <row r="61" spans="1:7" ht="18" customHeight="1">
      <c r="A61" s="19"/>
      <c r="B61" s="23" t="s">
        <v>7</v>
      </c>
      <c r="C61" s="33">
        <v>5000</v>
      </c>
      <c r="D61" s="33">
        <v>-5000</v>
      </c>
      <c r="E61" s="28">
        <f t="shared" ref="E61" si="6">C61+D61</f>
        <v>0</v>
      </c>
      <c r="F61" s="36">
        <v>0</v>
      </c>
      <c r="G61" s="34">
        <v>0</v>
      </c>
    </row>
    <row r="62" spans="1:7" ht="18" customHeight="1">
      <c r="A62" s="19"/>
      <c r="B62" s="18" t="s">
        <v>9</v>
      </c>
      <c r="C62" s="29">
        <v>27324.5</v>
      </c>
      <c r="D62" s="29">
        <f>-5000+27000</f>
        <v>22000</v>
      </c>
      <c r="E62" s="28">
        <f t="shared" si="5"/>
        <v>49324.5</v>
      </c>
      <c r="F62" s="28">
        <v>0</v>
      </c>
      <c r="G62" s="28">
        <v>0</v>
      </c>
    </row>
    <row r="63" spans="1:7" s="10" customFormat="1" ht="57" customHeight="1">
      <c r="B63" s="16" t="s">
        <v>24</v>
      </c>
      <c r="C63" s="27">
        <f>SUM(C64)</f>
        <v>106388.5</v>
      </c>
      <c r="D63" s="27">
        <f>D64</f>
        <v>7870</v>
      </c>
      <c r="E63" s="27">
        <f>E64</f>
        <v>114258.5</v>
      </c>
      <c r="F63" s="27">
        <f>SUM(F64)</f>
        <v>96600</v>
      </c>
      <c r="G63" s="27">
        <f>SUM(G64)</f>
        <v>147183.9</v>
      </c>
    </row>
    <row r="64" spans="1:7" s="4" customFormat="1" ht="19.5" customHeight="1">
      <c r="A64" s="3"/>
      <c r="B64" s="23" t="s">
        <v>31</v>
      </c>
      <c r="C64" s="29">
        <v>106388.5</v>
      </c>
      <c r="D64" s="29">
        <v>7870</v>
      </c>
      <c r="E64" s="28">
        <f>C64+D64</f>
        <v>114258.5</v>
      </c>
      <c r="F64" s="31">
        <v>96600</v>
      </c>
      <c r="G64" s="28">
        <v>147183.9</v>
      </c>
    </row>
    <row r="65" spans="1:8" s="4" customFormat="1" ht="81.75" customHeight="1">
      <c r="A65" s="3"/>
      <c r="B65" s="16" t="s">
        <v>26</v>
      </c>
      <c r="C65" s="27">
        <f>SUM(C66:C68)</f>
        <v>101974.79999999999</v>
      </c>
      <c r="D65" s="27">
        <f>SUM(D66:D68)</f>
        <v>6233.9</v>
      </c>
      <c r="E65" s="27">
        <f>SUM(E66:E68)</f>
        <v>108208.7</v>
      </c>
      <c r="F65" s="27">
        <f>SUM(F66:F68)</f>
        <v>0</v>
      </c>
      <c r="G65" s="27">
        <f>SUM(G66:G68)</f>
        <v>0</v>
      </c>
    </row>
    <row r="66" spans="1:8" s="4" customFormat="1" ht="19.5" hidden="1" customHeight="1">
      <c r="A66" s="3"/>
      <c r="B66" s="35" t="s">
        <v>13</v>
      </c>
      <c r="C66" s="33">
        <v>0</v>
      </c>
      <c r="D66" s="33"/>
      <c r="E66" s="28">
        <f t="shared" ref="E66:E68" si="7">C66+D66</f>
        <v>0</v>
      </c>
      <c r="F66" s="33">
        <v>0</v>
      </c>
      <c r="G66" s="34">
        <v>0</v>
      </c>
    </row>
    <row r="67" spans="1:8" s="4" customFormat="1" ht="19.5" customHeight="1">
      <c r="A67" s="3"/>
      <c r="B67" s="23" t="s">
        <v>7</v>
      </c>
      <c r="C67" s="33">
        <v>10015.400000000001</v>
      </c>
      <c r="D67" s="33">
        <v>6233.9</v>
      </c>
      <c r="E67" s="28">
        <f t="shared" si="7"/>
        <v>16249.300000000001</v>
      </c>
      <c r="F67" s="36">
        <v>0</v>
      </c>
      <c r="G67" s="34">
        <v>0</v>
      </c>
    </row>
    <row r="68" spans="1:8" s="4" customFormat="1" ht="19.5" customHeight="1">
      <c r="A68" s="3"/>
      <c r="B68" s="23" t="s">
        <v>8</v>
      </c>
      <c r="C68" s="33">
        <v>91959.4</v>
      </c>
      <c r="D68" s="33"/>
      <c r="E68" s="28">
        <f t="shared" si="7"/>
        <v>91959.4</v>
      </c>
      <c r="F68" s="36">
        <v>0</v>
      </c>
      <c r="G68" s="34">
        <v>0</v>
      </c>
    </row>
    <row r="69" spans="1:8" s="4" customFormat="1" ht="97.5" hidden="1" customHeight="1">
      <c r="A69" s="3"/>
      <c r="B69" s="16" t="s">
        <v>28</v>
      </c>
      <c r="C69" s="27">
        <f>C70</f>
        <v>0</v>
      </c>
      <c r="D69" s="27">
        <f>D70</f>
        <v>0</v>
      </c>
      <c r="E69" s="27">
        <f>E70</f>
        <v>0</v>
      </c>
      <c r="F69" s="27">
        <f>F70</f>
        <v>0</v>
      </c>
      <c r="G69" s="27">
        <f>G70</f>
        <v>0</v>
      </c>
    </row>
    <row r="70" spans="1:8" s="4" customFormat="1" ht="19.5" hidden="1" customHeight="1">
      <c r="A70" s="3"/>
      <c r="B70" s="23" t="s">
        <v>27</v>
      </c>
      <c r="C70" s="33">
        <v>0</v>
      </c>
      <c r="D70" s="33"/>
      <c r="E70" s="28">
        <f>C70+D70</f>
        <v>0</v>
      </c>
      <c r="F70" s="36">
        <v>0</v>
      </c>
      <c r="G70" s="34">
        <v>0</v>
      </c>
    </row>
    <row r="71" spans="1:8" s="4" customFormat="1" ht="65.25" customHeight="1">
      <c r="A71" s="3"/>
      <c r="B71" s="16" t="s">
        <v>35</v>
      </c>
      <c r="C71" s="27">
        <f>C72+C73+C74</f>
        <v>2112.8000000000002</v>
      </c>
      <c r="D71" s="27">
        <f t="shared" ref="D71:G71" si="8">D72+D73+D74</f>
        <v>5055</v>
      </c>
      <c r="E71" s="27">
        <f t="shared" si="8"/>
        <v>7167.8</v>
      </c>
      <c r="F71" s="27">
        <f t="shared" si="8"/>
        <v>0</v>
      </c>
      <c r="G71" s="27">
        <f t="shared" si="8"/>
        <v>0</v>
      </c>
    </row>
    <row r="72" spans="1:8" s="4" customFormat="1" ht="19.5" customHeight="1">
      <c r="A72" s="3"/>
      <c r="B72" s="23" t="s">
        <v>36</v>
      </c>
      <c r="C72" s="33">
        <v>2112.8000000000002</v>
      </c>
      <c r="D72" s="33"/>
      <c r="E72" s="28">
        <f>C72+D72</f>
        <v>2112.8000000000002</v>
      </c>
      <c r="F72" s="36">
        <v>0</v>
      </c>
      <c r="G72" s="34">
        <v>0</v>
      </c>
    </row>
    <row r="73" spans="1:8" s="4" customFormat="1" ht="19.5" customHeight="1">
      <c r="A73" s="3"/>
      <c r="B73" s="23" t="s">
        <v>7</v>
      </c>
      <c r="C73" s="33"/>
      <c r="D73" s="33">
        <v>5000</v>
      </c>
      <c r="E73" s="28">
        <f>C73+D73</f>
        <v>5000</v>
      </c>
      <c r="F73" s="36"/>
      <c r="G73" s="34"/>
    </row>
    <row r="74" spans="1:8" s="4" customFormat="1" ht="19.5" customHeight="1">
      <c r="A74" s="3"/>
      <c r="B74" s="18" t="s">
        <v>9</v>
      </c>
      <c r="C74" s="29"/>
      <c r="D74" s="29">
        <v>55</v>
      </c>
      <c r="E74" s="28">
        <f>C74+D74</f>
        <v>55</v>
      </c>
      <c r="F74" s="28"/>
      <c r="G74" s="28"/>
    </row>
    <row r="75" spans="1:8" s="7" customFormat="1" ht="26.25" customHeight="1">
      <c r="A75" s="5"/>
      <c r="B75" s="6" t="s">
        <v>0</v>
      </c>
      <c r="C75" s="32">
        <f>C23+C41+C45+C63+C9+C65+C69+C71</f>
        <v>758049.7</v>
      </c>
      <c r="D75" s="32">
        <f>D23+D41+D45+D63+D9+D65+D69+D71</f>
        <v>296010</v>
      </c>
      <c r="E75" s="32">
        <f>E23+E41+E45+E63+E9+E65+E69+E71</f>
        <v>1054059.7</v>
      </c>
      <c r="F75" s="32">
        <f>F23+F41+F45+F63+F9+F65+F69+F71</f>
        <v>96600</v>
      </c>
      <c r="G75" s="32">
        <f>G23+G41+G45+G63+G9+G65+G69+G71</f>
        <v>147183.9</v>
      </c>
      <c r="H75" s="2"/>
    </row>
    <row r="76" spans="1:8" ht="11.25" customHeight="1">
      <c r="A76" s="8"/>
      <c r="B76" s="9"/>
    </row>
  </sheetData>
  <mergeCells count="5">
    <mergeCell ref="B4:G4"/>
    <mergeCell ref="B6:B7"/>
    <mergeCell ref="C6:C7"/>
    <mergeCell ref="D6:D7"/>
    <mergeCell ref="E6:E7"/>
  </mergeCells>
  <phoneticPr fontId="0" type="noConversion"/>
  <pageMargins left="1.1811023622047245" right="0.31496062992125984" top="0.86614173228346458" bottom="0.9055118110236221" header="0.51181102362204722" footer="0.51181102362204722"/>
  <pageSetup paperSize="9" scale="90" firstPageNumber="83" fitToWidth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</vt:lpstr>
      <vt:lpstr>ГП!Заголовки_для_печати</vt:lpstr>
      <vt:lpstr>ГП!Область_печати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2015-09-05T14:23:18Z</cp:lastPrinted>
  <dcterms:created xsi:type="dcterms:W3CDTF">2000-09-19T07:45:36Z</dcterms:created>
  <dcterms:modified xsi:type="dcterms:W3CDTF">2015-11-08T12:18:18Z</dcterms:modified>
</cp:coreProperties>
</file>