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55" windowHeight="8700"/>
  </bookViews>
  <sheets>
    <sheet name="Лист1" sheetId="1" r:id="rId1"/>
  </sheets>
  <definedNames>
    <definedName name="_xlnm.Print_Area" localSheetId="0">Лист1!$A$1:$G$33</definedName>
  </definedNames>
  <calcPr calcId="125725"/>
</workbook>
</file>

<file path=xl/calcChain.xml><?xml version="1.0" encoding="utf-8"?>
<calcChain xmlns="http://schemas.openxmlformats.org/spreadsheetml/2006/main">
  <c r="E32" i="1"/>
  <c r="E23"/>
  <c r="E20"/>
  <c r="E19"/>
  <c r="E24" l="1"/>
  <c r="D33"/>
  <c r="E31" l="1"/>
  <c r="E28"/>
  <c r="E26"/>
  <c r="E22"/>
  <c r="E18"/>
  <c r="E12"/>
  <c r="E10"/>
  <c r="E8"/>
  <c r="F13"/>
  <c r="F17"/>
  <c r="F11"/>
  <c r="F10" s="1"/>
  <c r="F15" l="1"/>
  <c r="F30"/>
  <c r="F9"/>
  <c r="F8" l="1"/>
  <c r="F32"/>
  <c r="F25"/>
  <c r="F21"/>
  <c r="F29"/>
  <c r="F24"/>
  <c r="F19"/>
  <c r="F16"/>
  <c r="F12" s="1"/>
  <c r="F14"/>
  <c r="F28" l="1"/>
  <c r="F31"/>
  <c r="F27"/>
  <c r="F20"/>
  <c r="F23"/>
  <c r="E33"/>
  <c r="F26" l="1"/>
  <c r="F18"/>
  <c r="F22"/>
  <c r="F33" l="1"/>
</calcChain>
</file>

<file path=xl/sharedStrings.xml><?xml version="1.0" encoding="utf-8"?>
<sst xmlns="http://schemas.openxmlformats.org/spreadsheetml/2006/main" count="78" uniqueCount="50">
  <si>
    <t>Наименование</t>
  </si>
  <si>
    <t>Дорожное хозяйство</t>
  </si>
  <si>
    <t>Стационарная медицинская помощь</t>
  </si>
  <si>
    <t>01</t>
  </si>
  <si>
    <t>02</t>
  </si>
  <si>
    <t>04</t>
  </si>
  <si>
    <t>07</t>
  </si>
  <si>
    <t>09</t>
  </si>
  <si>
    <t>10</t>
  </si>
  <si>
    <t>Национальная экономика</t>
  </si>
  <si>
    <t>Образование</t>
  </si>
  <si>
    <t>11</t>
  </si>
  <si>
    <t>Всего</t>
  </si>
  <si>
    <t>Дошкольное образование</t>
  </si>
  <si>
    <t>06</t>
  </si>
  <si>
    <t>Жилищно-коммунальное хозяйство</t>
  </si>
  <si>
    <t>05</t>
  </si>
  <si>
    <t>Жилищное хозяйство</t>
  </si>
  <si>
    <t>08</t>
  </si>
  <si>
    <t>Культура</t>
  </si>
  <si>
    <t>Физическая культура и спорт</t>
  </si>
  <si>
    <t>Раз-дел</t>
  </si>
  <si>
    <t xml:space="preserve"> </t>
  </si>
  <si>
    <t>Топливно-энергетический комплекс</t>
  </si>
  <si>
    <t>Водное хозяйство</t>
  </si>
  <si>
    <t>Коммунальное хозяйство</t>
  </si>
  <si>
    <t>12</t>
  </si>
  <si>
    <t>Общее образование</t>
  </si>
  <si>
    <t>Культура и кинематография</t>
  </si>
  <si>
    <t>Здравоохранение</t>
  </si>
  <si>
    <t>Амбулаторная помощь</t>
  </si>
  <si>
    <t>03</t>
  </si>
  <si>
    <t>Другие вопросы в области национальной экономики</t>
  </si>
  <si>
    <t>Национальная безопасность и правоохранительная деятельность</t>
  </si>
  <si>
    <t>Обеспечение пожарной безопасности</t>
  </si>
  <si>
    <t>Массовый спорт</t>
  </si>
  <si>
    <t>Транспорт</t>
  </si>
  <si>
    <t>Общегосударственные вопросы</t>
  </si>
  <si>
    <t>Другие общегосударственные вопросы</t>
  </si>
  <si>
    <t>13</t>
  </si>
  <si>
    <t>Другие вопросы в области жилищно-коммунального хозяйства</t>
  </si>
  <si>
    <t>Среднее профессиональное образование</t>
  </si>
  <si>
    <t>Под-раз-дел</t>
  </si>
  <si>
    <t>Утверждено</t>
  </si>
  <si>
    <t>Предлагаемые изменения</t>
  </si>
  <si>
    <t>(тыс. рублей)</t>
  </si>
  <si>
    <t>Сумма с учетом предлагаемых изменений</t>
  </si>
  <si>
    <t xml:space="preserve">                к пояснительной записке</t>
  </si>
  <si>
    <t>Предлагаемые изменения распределения бюджетных ассигнований по разделам и подразделам классификации расходов бюджетов на осуществление бюджетных инвестиций в объекты государственной собственности Архангельской области, предоставление субсидий на осуществление капитальных вложений в объекты государственной собственности Архангельской области и предоставление субсидий местным бюджетам на софинансирование капитальных вложений в объекты муниципальной собственности, включаемые в областную адресную инвестиционную программу, на 2015 год</t>
  </si>
  <si>
    <t xml:space="preserve">                Приложение № 7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</si>
</sst>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1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49" fontId="6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BreakPreview" zoomScale="120" zoomScaleSheetLayoutView="120" workbookViewId="0">
      <selection activeCell="E2" sqref="E2"/>
    </sheetView>
  </sheetViews>
  <sheetFormatPr defaultColWidth="9.140625" defaultRowHeight="12.75"/>
  <cols>
    <col min="1" max="1" width="48" style="1" customWidth="1"/>
    <col min="2" max="2" width="6" style="1" customWidth="1"/>
    <col min="3" max="3" width="5.5703125" style="1" customWidth="1"/>
    <col min="4" max="4" width="13.28515625" style="1" customWidth="1"/>
    <col min="5" max="5" width="12.5703125" style="1" customWidth="1"/>
    <col min="6" max="6" width="15.42578125" style="1" customWidth="1"/>
    <col min="7" max="7" width="1.5703125" style="1" customWidth="1"/>
    <col min="8" max="16384" width="9.140625" style="1"/>
  </cols>
  <sheetData>
    <row r="1" spans="1:6" ht="15" customHeight="1">
      <c r="E1" s="35" t="s">
        <v>49</v>
      </c>
      <c r="F1" s="35"/>
    </row>
    <row r="2" spans="1:6" ht="15" customHeight="1">
      <c r="E2" s="36" t="s">
        <v>47</v>
      </c>
      <c r="F2" s="36"/>
    </row>
    <row r="4" spans="1:6" ht="136.5" customHeight="1">
      <c r="A4" s="38" t="s">
        <v>48</v>
      </c>
      <c r="B4" s="38"/>
      <c r="C4" s="38"/>
      <c r="D4" s="38"/>
      <c r="E4" s="38"/>
      <c r="F4" s="38"/>
    </row>
    <row r="5" spans="1:6" ht="15.75" customHeight="1">
      <c r="A5" s="1" t="s">
        <v>22</v>
      </c>
      <c r="B5" s="2"/>
      <c r="C5" s="2"/>
      <c r="D5" s="2"/>
      <c r="E5" s="2"/>
      <c r="F5" s="37" t="s">
        <v>45</v>
      </c>
    </row>
    <row r="6" spans="1:6" ht="39.75" customHeight="1">
      <c r="A6" s="3" t="s">
        <v>0</v>
      </c>
      <c r="B6" s="3" t="s">
        <v>21</v>
      </c>
      <c r="C6" s="3" t="s">
        <v>42</v>
      </c>
      <c r="D6" s="3" t="s">
        <v>43</v>
      </c>
      <c r="E6" s="3" t="s">
        <v>44</v>
      </c>
      <c r="F6" s="3" t="s">
        <v>46</v>
      </c>
    </row>
    <row r="7" spans="1:6">
      <c r="A7" s="26">
        <v>1</v>
      </c>
      <c r="B7" s="27">
        <v>2</v>
      </c>
      <c r="C7" s="27">
        <v>3</v>
      </c>
      <c r="D7" s="27">
        <v>4</v>
      </c>
      <c r="E7" s="27">
        <v>5</v>
      </c>
      <c r="F7" s="26">
        <v>6</v>
      </c>
    </row>
    <row r="8" spans="1:6" ht="18" customHeight="1">
      <c r="A8" s="4" t="s">
        <v>37</v>
      </c>
      <c r="B8" s="5" t="s">
        <v>3</v>
      </c>
      <c r="C8" s="25"/>
      <c r="D8" s="13">
        <v>24118</v>
      </c>
      <c r="E8" s="13">
        <f t="shared" ref="E8" si="0">E9</f>
        <v>0</v>
      </c>
      <c r="F8" s="13">
        <f t="shared" ref="F8" si="1">F9</f>
        <v>24118</v>
      </c>
    </row>
    <row r="9" spans="1:6" ht="18" customHeight="1">
      <c r="A9" s="6" t="s">
        <v>38</v>
      </c>
      <c r="B9" s="7" t="s">
        <v>3</v>
      </c>
      <c r="C9" s="8" t="s">
        <v>39</v>
      </c>
      <c r="D9" s="9">
        <v>24118</v>
      </c>
      <c r="E9" s="9"/>
      <c r="F9" s="9">
        <f t="shared" ref="F9:F11" si="2">D9+E9</f>
        <v>24118</v>
      </c>
    </row>
    <row r="10" spans="1:6" ht="30" customHeight="1">
      <c r="A10" s="10" t="s">
        <v>33</v>
      </c>
      <c r="B10" s="11" t="s">
        <v>31</v>
      </c>
      <c r="C10" s="12"/>
      <c r="D10" s="13">
        <v>1531.3000000000002</v>
      </c>
      <c r="E10" s="29">
        <f>E11</f>
        <v>0</v>
      </c>
      <c r="F10" s="29">
        <f>F11</f>
        <v>1531.3000000000002</v>
      </c>
    </row>
    <row r="11" spans="1:6" ht="18" customHeight="1">
      <c r="A11" s="14" t="s">
        <v>34</v>
      </c>
      <c r="B11" s="8" t="s">
        <v>31</v>
      </c>
      <c r="C11" s="8" t="s">
        <v>8</v>
      </c>
      <c r="D11" s="33">
        <v>1531.3000000000002</v>
      </c>
      <c r="E11" s="28"/>
      <c r="F11" s="9">
        <f t="shared" si="2"/>
        <v>1531.3000000000002</v>
      </c>
    </row>
    <row r="12" spans="1:6" s="15" customFormat="1" ht="18" customHeight="1">
      <c r="A12" s="10" t="s">
        <v>9</v>
      </c>
      <c r="B12" s="11" t="s">
        <v>5</v>
      </c>
      <c r="C12" s="12"/>
      <c r="D12" s="13">
        <v>88294.3</v>
      </c>
      <c r="E12" s="29">
        <f>SUM(E13:E17)</f>
        <v>14901</v>
      </c>
      <c r="F12" s="29">
        <f>SUM(F13:F17)</f>
        <v>103195.3</v>
      </c>
    </row>
    <row r="13" spans="1:6" s="15" customFormat="1" ht="18" customHeight="1">
      <c r="A13" s="14" t="s">
        <v>23</v>
      </c>
      <c r="B13" s="8" t="s">
        <v>5</v>
      </c>
      <c r="C13" s="8" t="s">
        <v>4</v>
      </c>
      <c r="D13" s="9">
        <v>0</v>
      </c>
      <c r="E13" s="28">
        <v>55</v>
      </c>
      <c r="F13" s="9">
        <f>D13+E13</f>
        <v>55</v>
      </c>
    </row>
    <row r="14" spans="1:6" ht="18" customHeight="1">
      <c r="A14" s="6" t="s">
        <v>24</v>
      </c>
      <c r="B14" s="8" t="s">
        <v>5</v>
      </c>
      <c r="C14" s="8" t="s">
        <v>14</v>
      </c>
      <c r="D14" s="9">
        <v>21546.2</v>
      </c>
      <c r="E14" s="28">
        <v>-3087.9</v>
      </c>
      <c r="F14" s="9">
        <f>D14+E14</f>
        <v>18458.3</v>
      </c>
    </row>
    <row r="15" spans="1:6" ht="18" customHeight="1">
      <c r="A15" s="6" t="s">
        <v>36</v>
      </c>
      <c r="B15" s="8" t="s">
        <v>5</v>
      </c>
      <c r="C15" s="8" t="s">
        <v>18</v>
      </c>
      <c r="D15" s="9">
        <v>0</v>
      </c>
      <c r="E15" s="28">
        <v>5700</v>
      </c>
      <c r="F15" s="9">
        <f>D15+E15</f>
        <v>5700</v>
      </c>
    </row>
    <row r="16" spans="1:6" ht="18" customHeight="1">
      <c r="A16" s="6" t="s">
        <v>1</v>
      </c>
      <c r="B16" s="8" t="s">
        <v>5</v>
      </c>
      <c r="C16" s="8" t="s">
        <v>7</v>
      </c>
      <c r="D16" s="9">
        <v>63440.4</v>
      </c>
      <c r="E16" s="28">
        <v>6233.9</v>
      </c>
      <c r="F16" s="9">
        <f>D16+E16</f>
        <v>69674.3</v>
      </c>
    </row>
    <row r="17" spans="1:6" ht="18.75" customHeight="1">
      <c r="A17" s="6" t="s">
        <v>32</v>
      </c>
      <c r="B17" s="8" t="s">
        <v>5</v>
      </c>
      <c r="C17" s="8" t="s">
        <v>26</v>
      </c>
      <c r="D17" s="16">
        <v>3307.7</v>
      </c>
      <c r="E17" s="30">
        <v>6000</v>
      </c>
      <c r="F17" s="9">
        <f>D17+E17</f>
        <v>9307.7000000000007</v>
      </c>
    </row>
    <row r="18" spans="1:6" ht="18" customHeight="1">
      <c r="A18" s="17" t="s">
        <v>15</v>
      </c>
      <c r="B18" s="12" t="s">
        <v>16</v>
      </c>
      <c r="C18" s="8"/>
      <c r="D18" s="13">
        <v>1030063.8</v>
      </c>
      <c r="E18" s="29">
        <f>E19+E20+E21</f>
        <v>388453.39999999997</v>
      </c>
      <c r="F18" s="29">
        <f>F19+F20+F21</f>
        <v>1418517.2</v>
      </c>
    </row>
    <row r="19" spans="1:6" ht="18" customHeight="1">
      <c r="A19" s="6" t="s">
        <v>17</v>
      </c>
      <c r="B19" s="8" t="s">
        <v>16</v>
      </c>
      <c r="C19" s="8" t="s">
        <v>3</v>
      </c>
      <c r="D19" s="9">
        <v>791517.8</v>
      </c>
      <c r="E19" s="28">
        <f>11397.6+359785.8</f>
        <v>371183.39999999997</v>
      </c>
      <c r="F19" s="9">
        <f t="shared" ref="F19:F21" si="3">D19+E19</f>
        <v>1162701.2</v>
      </c>
    </row>
    <row r="20" spans="1:6" ht="18" customHeight="1">
      <c r="A20" s="6" t="s">
        <v>25</v>
      </c>
      <c r="B20" s="8" t="s">
        <v>16</v>
      </c>
      <c r="C20" s="8" t="s">
        <v>4</v>
      </c>
      <c r="D20" s="9">
        <v>238545.99999999994</v>
      </c>
      <c r="E20" s="9">
        <f>-12130+27000+2400</f>
        <v>17270</v>
      </c>
      <c r="F20" s="9">
        <f t="shared" si="3"/>
        <v>255815.99999999994</v>
      </c>
    </row>
    <row r="21" spans="1:6" ht="21" hidden="1" customHeight="1">
      <c r="A21" s="6" t="s">
        <v>40</v>
      </c>
      <c r="B21" s="8" t="s">
        <v>16</v>
      </c>
      <c r="C21" s="8" t="s">
        <v>16</v>
      </c>
      <c r="D21" s="9">
        <v>0</v>
      </c>
      <c r="E21" s="28">
        <v>0</v>
      </c>
      <c r="F21" s="9">
        <f t="shared" si="3"/>
        <v>0</v>
      </c>
    </row>
    <row r="22" spans="1:6" s="15" customFormat="1" ht="18" customHeight="1">
      <c r="A22" s="10" t="s">
        <v>10</v>
      </c>
      <c r="B22" s="11" t="s">
        <v>6</v>
      </c>
      <c r="C22" s="12"/>
      <c r="D22" s="13">
        <v>490026.3</v>
      </c>
      <c r="E22" s="29">
        <f>E23+E24+E25</f>
        <v>333889.39999999997</v>
      </c>
      <c r="F22" s="29">
        <f>F23+F24+F25</f>
        <v>823915.7</v>
      </c>
    </row>
    <row r="23" spans="1:6" s="15" customFormat="1" ht="18" customHeight="1">
      <c r="A23" s="14" t="s">
        <v>13</v>
      </c>
      <c r="B23" s="7" t="s">
        <v>6</v>
      </c>
      <c r="C23" s="8" t="s">
        <v>3</v>
      </c>
      <c r="D23" s="9">
        <v>225508.5</v>
      </c>
      <c r="E23" s="28">
        <f>16458.5+309292.6</f>
        <v>325751.09999999998</v>
      </c>
      <c r="F23" s="9">
        <f t="shared" ref="F23:F25" si="4">D23+E23</f>
        <v>551259.6</v>
      </c>
    </row>
    <row r="24" spans="1:6" s="15" customFormat="1" ht="18" customHeight="1">
      <c r="A24" s="14" t="s">
        <v>27</v>
      </c>
      <c r="B24" s="7" t="s">
        <v>6</v>
      </c>
      <c r="C24" s="8" t="s">
        <v>4</v>
      </c>
      <c r="D24" s="9">
        <v>220517.8</v>
      </c>
      <c r="E24" s="28">
        <f>-7000+13700</f>
        <v>6700</v>
      </c>
      <c r="F24" s="9">
        <f t="shared" si="4"/>
        <v>227217.8</v>
      </c>
    </row>
    <row r="25" spans="1:6" s="15" customFormat="1" ht="18" customHeight="1">
      <c r="A25" s="14" t="s">
        <v>41</v>
      </c>
      <c r="B25" s="7" t="s">
        <v>6</v>
      </c>
      <c r="C25" s="8" t="s">
        <v>5</v>
      </c>
      <c r="D25" s="9">
        <v>44000</v>
      </c>
      <c r="E25" s="28">
        <v>1438.3</v>
      </c>
      <c r="F25" s="9">
        <f t="shared" si="4"/>
        <v>45438.3</v>
      </c>
    </row>
    <row r="26" spans="1:6" s="15" customFormat="1" ht="18" customHeight="1">
      <c r="A26" s="10" t="s">
        <v>28</v>
      </c>
      <c r="B26" s="11" t="s">
        <v>18</v>
      </c>
      <c r="C26" s="12"/>
      <c r="D26" s="13">
        <v>83856.600000000006</v>
      </c>
      <c r="E26" s="29">
        <f>E27</f>
        <v>-40700</v>
      </c>
      <c r="F26" s="29">
        <f>F27</f>
        <v>43156.600000000006</v>
      </c>
    </row>
    <row r="27" spans="1:6" s="15" customFormat="1" ht="18" customHeight="1">
      <c r="A27" s="14" t="s">
        <v>19</v>
      </c>
      <c r="B27" s="7" t="s">
        <v>18</v>
      </c>
      <c r="C27" s="8" t="s">
        <v>3</v>
      </c>
      <c r="D27" s="9">
        <v>83856.600000000006</v>
      </c>
      <c r="E27" s="28">
        <v>-40700</v>
      </c>
      <c r="F27" s="9">
        <f t="shared" ref="F27:F32" si="5">D27+E27</f>
        <v>43156.600000000006</v>
      </c>
    </row>
    <row r="28" spans="1:6" s="15" customFormat="1" ht="18" customHeight="1">
      <c r="A28" s="17" t="s">
        <v>29</v>
      </c>
      <c r="B28" s="11" t="s">
        <v>7</v>
      </c>
      <c r="C28" s="12"/>
      <c r="D28" s="13">
        <v>389240.5</v>
      </c>
      <c r="E28" s="29">
        <f>E29+E30</f>
        <v>4175</v>
      </c>
      <c r="F28" s="29">
        <f>F29+F30</f>
        <v>393415.5</v>
      </c>
    </row>
    <row r="29" spans="1:6" ht="18" customHeight="1">
      <c r="A29" s="6" t="s">
        <v>2</v>
      </c>
      <c r="B29" s="8" t="s">
        <v>7</v>
      </c>
      <c r="C29" s="8" t="s">
        <v>3</v>
      </c>
      <c r="D29" s="9">
        <v>386740.5</v>
      </c>
      <c r="E29" s="9">
        <v>175</v>
      </c>
      <c r="F29" s="9">
        <f t="shared" si="5"/>
        <v>386915.5</v>
      </c>
    </row>
    <row r="30" spans="1:6" ht="18" customHeight="1">
      <c r="A30" s="6" t="s">
        <v>30</v>
      </c>
      <c r="B30" s="8" t="s">
        <v>7</v>
      </c>
      <c r="C30" s="8" t="s">
        <v>4</v>
      </c>
      <c r="D30" s="9">
        <v>2500</v>
      </c>
      <c r="E30" s="28">
        <v>4000</v>
      </c>
      <c r="F30" s="9">
        <f t="shared" si="5"/>
        <v>6500</v>
      </c>
    </row>
    <row r="31" spans="1:6" s="15" customFormat="1" ht="18" customHeight="1">
      <c r="A31" s="10" t="s">
        <v>20</v>
      </c>
      <c r="B31" s="11" t="s">
        <v>11</v>
      </c>
      <c r="C31" s="12"/>
      <c r="D31" s="13">
        <v>104505.89999999998</v>
      </c>
      <c r="E31" s="29">
        <f>E32</f>
        <v>69964.5</v>
      </c>
      <c r="F31" s="29">
        <f>F32</f>
        <v>174470.39999999997</v>
      </c>
    </row>
    <row r="32" spans="1:6" ht="18" customHeight="1">
      <c r="A32" s="18" t="s">
        <v>35</v>
      </c>
      <c r="B32" s="19">
        <v>11</v>
      </c>
      <c r="C32" s="19" t="s">
        <v>4</v>
      </c>
      <c r="D32" s="20">
        <v>104505.89999999998</v>
      </c>
      <c r="E32" s="31">
        <f>-35.5+70000</f>
        <v>69964.5</v>
      </c>
      <c r="F32" s="20">
        <f t="shared" si="5"/>
        <v>174470.39999999997</v>
      </c>
    </row>
    <row r="33" spans="1:7" s="15" customFormat="1" ht="26.25" customHeight="1">
      <c r="A33" s="21" t="s">
        <v>12</v>
      </c>
      <c r="B33" s="22"/>
      <c r="C33" s="22"/>
      <c r="D33" s="23">
        <f>D8+D10+D12+D18+D22+D26+D28+D31</f>
        <v>2211636.7000000002</v>
      </c>
      <c r="E33" s="32">
        <f>E8+E10+E12+E18+E22+E26+E28+E31</f>
        <v>770683.29999999993</v>
      </c>
      <c r="F33" s="23">
        <f>F8+F10+F12+F18+F22+F26+F28+F31</f>
        <v>2982320</v>
      </c>
      <c r="G33" s="34"/>
    </row>
    <row r="35" spans="1:7">
      <c r="D35" s="24"/>
    </row>
    <row r="38" spans="1:7">
      <c r="F38" s="24"/>
    </row>
    <row r="39" spans="1:7">
      <c r="D39" s="24"/>
      <c r="E39" s="24"/>
      <c r="F39" s="24"/>
    </row>
  </sheetData>
  <mergeCells count="1">
    <mergeCell ref="A4:F4"/>
  </mergeCells>
  <phoneticPr fontId="1" type="noConversion"/>
  <pageMargins left="1.1811023622047245" right="0.51181102362204722" top="0.74803149606299213" bottom="0.74803149606299213" header="0.51181102362204722" footer="0.51181102362204722"/>
  <pageSetup paperSize="9" scale="82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SHCHELIN</dc:creator>
  <cp:lastModifiedBy>minfin user</cp:lastModifiedBy>
  <cp:lastPrinted>2015-09-05T13:31:27Z</cp:lastPrinted>
  <dcterms:created xsi:type="dcterms:W3CDTF">2008-09-28T08:54:06Z</dcterms:created>
  <dcterms:modified xsi:type="dcterms:W3CDTF">2015-11-08T12:18:09Z</dcterms:modified>
</cp:coreProperties>
</file>