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0995"/>
  </bookViews>
  <sheets>
    <sheet name="ГП" sheetId="5" r:id="rId1"/>
  </sheets>
  <definedNames>
    <definedName name="_xlnm.Print_Titles" localSheetId="0">ГП!$12:$14</definedName>
    <definedName name="_xlnm.Print_Area" localSheetId="0">ГП!$B$1:$H$81</definedName>
  </definedNames>
  <calcPr calcId="125725"/>
</workbook>
</file>

<file path=xl/calcChain.xml><?xml version="1.0" encoding="utf-8"?>
<calcChain xmlns="http://schemas.openxmlformats.org/spreadsheetml/2006/main">
  <c r="E24" i="5"/>
  <c r="D68" l="1"/>
  <c r="D77" l="1"/>
  <c r="F77"/>
  <c r="G77"/>
  <c r="C77"/>
  <c r="E80"/>
  <c r="E79"/>
  <c r="E67" l="1"/>
  <c r="E66"/>
  <c r="E65"/>
  <c r="E56"/>
  <c r="E54"/>
  <c r="D51"/>
  <c r="F51"/>
  <c r="G51"/>
  <c r="C51"/>
  <c r="E52"/>
  <c r="F71" l="1"/>
  <c r="G71"/>
  <c r="E57"/>
  <c r="E27" l="1"/>
  <c r="E78" l="1"/>
  <c r="E77" s="1"/>
  <c r="E23"/>
  <c r="D75" l="1"/>
  <c r="E68"/>
  <c r="E64"/>
  <c r="E63"/>
  <c r="E62"/>
  <c r="E61"/>
  <c r="E60"/>
  <c r="E59"/>
  <c r="E58"/>
  <c r="E55"/>
  <c r="E53"/>
  <c r="E50"/>
  <c r="E49"/>
  <c r="E48"/>
  <c r="E30"/>
  <c r="E28"/>
  <c r="E26"/>
  <c r="E25"/>
  <c r="E22"/>
  <c r="E21"/>
  <c r="E20"/>
  <c r="E19"/>
  <c r="E18"/>
  <c r="E17"/>
  <c r="D29"/>
  <c r="D71"/>
  <c r="D69"/>
  <c r="E51" l="1"/>
  <c r="E29"/>
  <c r="E70"/>
  <c r="E16"/>
  <c r="E69" l="1"/>
  <c r="E15"/>
  <c r="D47"/>
  <c r="C47"/>
  <c r="D15"/>
  <c r="E47"/>
  <c r="E40"/>
  <c r="E33"/>
  <c r="G47"/>
  <c r="F47"/>
  <c r="E73"/>
  <c r="E74"/>
  <c r="E72"/>
  <c r="E76"/>
  <c r="C75"/>
  <c r="F75"/>
  <c r="G75"/>
  <c r="C15"/>
  <c r="G15"/>
  <c r="G29"/>
  <c r="G69"/>
  <c r="F29"/>
  <c r="F69"/>
  <c r="F15"/>
  <c r="C29"/>
  <c r="C69"/>
  <c r="F40"/>
  <c r="F33"/>
  <c r="G40"/>
  <c r="C40"/>
  <c r="C33"/>
  <c r="G33"/>
  <c r="G81" l="1"/>
  <c r="F81"/>
  <c r="D81"/>
  <c r="E75"/>
  <c r="E71"/>
  <c r="C71"/>
  <c r="C81" s="1"/>
  <c r="E81" l="1"/>
</calcChain>
</file>

<file path=xl/sharedStrings.xml><?xml version="1.0" encoding="utf-8"?>
<sst xmlns="http://schemas.openxmlformats.org/spreadsheetml/2006/main" count="80" uniqueCount="47">
  <si>
    <t>Итого</t>
  </si>
  <si>
    <t>МО "Вельский муниципальный район"</t>
  </si>
  <si>
    <t>МО "Верхнетоемский муниципальный район"</t>
  </si>
  <si>
    <t>МО "Красноборский муниципальный район"</t>
  </si>
  <si>
    <t>МО "Ленский муниципальный район"</t>
  </si>
  <si>
    <t>МО "Няндомский муниципальный район"</t>
  </si>
  <si>
    <t>МО "Плесецкий муниципальный район"</t>
  </si>
  <si>
    <t>МО "Город Архангельск"</t>
  </si>
  <si>
    <t>МО "Северодвинск"</t>
  </si>
  <si>
    <t>МО "Котлас"</t>
  </si>
  <si>
    <t>МО "Котласский муниципальный район"</t>
  </si>
  <si>
    <t>Долгосрочная целевая программа Архангельской области "Развитие массового жилищного строительства в Архангельской области на 2010 – 2013 годы"</t>
  </si>
  <si>
    <t>МО "Пинежский муниципальный район"</t>
  </si>
  <si>
    <t>МО "Устьянский муниципальный район"</t>
  </si>
  <si>
    <t>Наименование муниципального района, городского округа</t>
  </si>
  <si>
    <t>МО "Город Новодвинск"</t>
  </si>
  <si>
    <t>Долгосрочная целевая программа Архангельской области "Безопасное обращение с отходами производства и потребления в Архангельской области на 2012 – 2014 годы"</t>
  </si>
  <si>
    <t>2015 год</t>
  </si>
  <si>
    <t>МО "Каргопольский муниципальный район"</t>
  </si>
  <si>
    <t>2016 год</t>
  </si>
  <si>
    <t xml:space="preserve">   МО "Город Новодвинск"</t>
  </si>
  <si>
    <t>МО "Коношский муниципальный район"</t>
  </si>
  <si>
    <t>Государственная программа Архангельской области «Развитие образования и науки Архангельской области (2013 – 2018 годы)»</t>
  </si>
  <si>
    <t>Государственная программа Архангельской области «Охрана окружающей среды, воспроизводство и использование природных ресурсов Архангельской области (2014 – 2020 годы)»</t>
  </si>
  <si>
    <t>Государственная программа Архангельской области «Устойчивое развитие сельских территорий Архангельской области (2014 – 2017 годы)»</t>
  </si>
  <si>
    <t>Государственная программа Архангельской области «Развитие инфраструктуры Соловецкого архипелага (2014 – 2019 годы)»</t>
  </si>
  <si>
    <t>Государственная программа Архангельской области «Обеспечение качественным, доступным жильем и объектами инженерной инфраструктуры населения Архангельской  области (2014 – 2020 годы)»</t>
  </si>
  <si>
    <t>Государственная программа Архангельской области 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годы)»</t>
  </si>
  <si>
    <t>МО "Мирный"</t>
  </si>
  <si>
    <t>Ведомственная целевая программа Архангельской области «Выполнение мероприятий по развитию социальной и инженерной инфраструктуры ЗАТО Мирный в рамках федеральной целевой программы «Развитие российских космодромов на 2006 – 2015 годы»</t>
  </si>
  <si>
    <t>2017 год</t>
  </si>
  <si>
    <t>МО "Виноградовский муниципальный район"</t>
  </si>
  <si>
    <t>МО "Приморский муниципальный район"</t>
  </si>
  <si>
    <t>Поправка</t>
  </si>
  <si>
    <t>МО "Мезенский муниципальный район"</t>
  </si>
  <si>
    <t>МО "Онежский муниципальный район"</t>
  </si>
  <si>
    <t>МО "Холмогорский муниципальный район"</t>
  </si>
  <si>
    <t>Распределение субсидий бюджетам муниципальных образований Архангельской области на софинансирование капитальных вложений в объекты муниципальной собственности на 2015 год и на плановый период 2016 и 2017 годов</t>
  </si>
  <si>
    <t>Сумма, тыс. рублей</t>
  </si>
  <si>
    <t xml:space="preserve">                 приложения № 20</t>
  </si>
  <si>
    <t>Государственная программа Архангельской области «Развитие энергетики, связи и жилищно-коммунального хозяйства Архангельской области (2014 – 2020 годы)»</t>
  </si>
  <si>
    <t>МО "Шенкурский муниципальный район"</t>
  </si>
  <si>
    <t>МО "Лешуконский муниципальный район"</t>
  </si>
  <si>
    <t xml:space="preserve">                 к областному закону</t>
  </si>
  <si>
    <t xml:space="preserve">                 "Таблица № 11</t>
  </si>
  <si>
    <t>"</t>
  </si>
  <si>
    <t xml:space="preserve">                 Приложение № 8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</si>
</sst>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6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164" fontId="7" fillId="0" borderId="2" xfId="0" applyNumberFormat="1" applyFont="1" applyFill="1" applyBorder="1" applyAlignment="1">
      <alignment horizontal="left" vertical="center" wrapText="1" indent="1"/>
    </xf>
    <xf numFmtId="0" fontId="4" fillId="0" borderId="0" xfId="0" applyFont="1" applyFill="1"/>
    <xf numFmtId="0" fontId="2" fillId="0" borderId="0" xfId="0" applyFont="1" applyFill="1" applyBorder="1"/>
    <xf numFmtId="0" fontId="0" fillId="0" borderId="3" xfId="0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4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49" fontId="3" fillId="0" borderId="1" xfId="0" applyNumberFormat="1" applyFont="1" applyFill="1" applyBorder="1" applyAlignment="1">
      <alignment horizontal="left" vertical="center" wrapText="1" indent="1"/>
    </xf>
    <xf numFmtId="0" fontId="3" fillId="0" borderId="0" xfId="0" applyFont="1" applyFill="1"/>
    <xf numFmtId="0" fontId="1" fillId="0" borderId="6" xfId="0" applyFont="1" applyFill="1" applyBorder="1" applyAlignment="1">
      <alignment horizontal="left" vertical="center" wrapText="1" indent="1"/>
    </xf>
    <xf numFmtId="0" fontId="1" fillId="0" borderId="0" xfId="0" applyFont="1" applyFill="1"/>
    <xf numFmtId="0" fontId="3" fillId="0" borderId="7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14" fillId="0" borderId="0" xfId="0" applyFont="1" applyAlignment="1"/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 applyProtection="1">
      <alignment vertical="center" wrapText="1"/>
      <protection locked="0"/>
    </xf>
    <xf numFmtId="164" fontId="1" fillId="0" borderId="4" xfId="0" applyNumberFormat="1" applyFont="1" applyFill="1" applyBorder="1" applyAlignment="1" applyProtection="1">
      <alignment vertical="center" wrapText="1"/>
      <protection locked="0"/>
    </xf>
    <xf numFmtId="164" fontId="1" fillId="0" borderId="6" xfId="0" applyNumberFormat="1" applyFont="1" applyFill="1" applyBorder="1" applyAlignment="1" applyProtection="1">
      <alignment vertical="center" wrapText="1"/>
      <protection locked="0"/>
    </xf>
    <xf numFmtId="164" fontId="1" fillId="0" borderId="7" xfId="0" applyNumberFormat="1" applyFont="1" applyFill="1" applyBorder="1" applyAlignment="1" applyProtection="1">
      <alignment vertical="center" wrapText="1"/>
      <protection locked="0"/>
    </xf>
    <xf numFmtId="164" fontId="8" fillId="0" borderId="2" xfId="0" applyNumberFormat="1" applyFont="1" applyFill="1" applyBorder="1" applyAlignment="1" applyProtection="1">
      <alignment vertical="center" wrapText="1"/>
      <protection locked="0"/>
    </xf>
    <xf numFmtId="164" fontId="11" fillId="0" borderId="4" xfId="0" applyNumberFormat="1" applyFont="1" applyFill="1" applyBorder="1" applyAlignment="1" applyProtection="1">
      <alignment vertical="center" wrapText="1"/>
      <protection locked="0"/>
    </xf>
    <xf numFmtId="164" fontId="11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>
      <alignment horizontal="left" vertical="center" wrapText="1" indent="1"/>
    </xf>
    <xf numFmtId="164" fontId="11" fillId="0" borderId="7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49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 indent="1"/>
    </xf>
    <xf numFmtId="0" fontId="0" fillId="0" borderId="4" xfId="0" applyFont="1" applyFill="1" applyBorder="1" applyAlignment="1">
      <alignment horizontal="left" vertical="center" wrapText="1" indent="1"/>
    </xf>
    <xf numFmtId="164" fontId="1" fillId="2" borderId="4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Alignment="1"/>
    <xf numFmtId="164" fontId="11" fillId="0" borderId="13" xfId="0" applyNumberFormat="1" applyFont="1" applyFill="1" applyBorder="1" applyAlignment="1" applyProtection="1">
      <alignment vertical="center" wrapText="1"/>
      <protection locked="0"/>
    </xf>
    <xf numFmtId="164" fontId="1" fillId="0" borderId="13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view="pageBreakPreview" zoomScale="120" zoomScaleNormal="120" zoomScaleSheetLayoutView="120" workbookViewId="0">
      <selection activeCell="B5" sqref="B5"/>
    </sheetView>
  </sheetViews>
  <sheetFormatPr defaultColWidth="8.85546875" defaultRowHeight="12.75"/>
  <cols>
    <col min="1" max="1" width="2" style="2" customWidth="1"/>
    <col min="2" max="2" width="47.140625" style="2" customWidth="1"/>
    <col min="3" max="4" width="15.28515625" style="2" hidden="1" customWidth="1"/>
    <col min="5" max="5" width="15.28515625" style="2" customWidth="1"/>
    <col min="6" max="6" width="15.140625" style="2" customWidth="1"/>
    <col min="7" max="7" width="14.140625" style="2" customWidth="1"/>
    <col min="8" max="8" width="1.5703125" style="2" customWidth="1"/>
    <col min="9" max="16384" width="8.85546875" style="2"/>
  </cols>
  <sheetData>
    <row r="1" spans="2:7">
      <c r="F1" s="24" t="s">
        <v>46</v>
      </c>
    </row>
    <row r="2" spans="2:7">
      <c r="F2" s="24" t="s">
        <v>43</v>
      </c>
    </row>
    <row r="7" spans="2:7">
      <c r="F7" s="24" t="s">
        <v>44</v>
      </c>
    </row>
    <row r="8" spans="2:7">
      <c r="F8" s="24" t="s">
        <v>39</v>
      </c>
    </row>
    <row r="9" spans="2:7" ht="13.5" customHeight="1">
      <c r="F9" s="44"/>
    </row>
    <row r="10" spans="2:7" ht="53.25" customHeight="1">
      <c r="B10" s="47" t="s">
        <v>37</v>
      </c>
      <c r="C10" s="48"/>
      <c r="D10" s="48"/>
      <c r="E10" s="48"/>
      <c r="F10" s="48"/>
      <c r="G10" s="48"/>
    </row>
    <row r="11" spans="2:7" ht="18.600000000000001" customHeight="1">
      <c r="B11" s="11"/>
      <c r="G11" s="12"/>
    </row>
    <row r="12" spans="2:7" ht="18.75" customHeight="1">
      <c r="B12" s="49" t="s">
        <v>14</v>
      </c>
      <c r="C12" s="51" t="s">
        <v>38</v>
      </c>
      <c r="D12" s="52"/>
      <c r="E12" s="52"/>
      <c r="F12" s="52"/>
      <c r="G12" s="53"/>
    </row>
    <row r="13" spans="2:7" ht="16.5" customHeight="1">
      <c r="B13" s="50"/>
      <c r="C13" s="25" t="s">
        <v>17</v>
      </c>
      <c r="D13" s="25" t="s">
        <v>33</v>
      </c>
      <c r="E13" s="26" t="s">
        <v>17</v>
      </c>
      <c r="F13" s="26" t="s">
        <v>19</v>
      </c>
      <c r="G13" s="26" t="s">
        <v>30</v>
      </c>
    </row>
    <row r="14" spans="2:7" s="14" customFormat="1" ht="12" customHeight="1">
      <c r="B14" s="13">
        <v>1</v>
      </c>
      <c r="C14" s="27">
        <v>2</v>
      </c>
      <c r="D14" s="27"/>
      <c r="E14" s="27">
        <v>2</v>
      </c>
      <c r="F14" s="27">
        <v>3</v>
      </c>
      <c r="G14" s="27">
        <v>4</v>
      </c>
    </row>
    <row r="15" spans="2:7" s="14" customFormat="1" ht="48" customHeight="1">
      <c r="B15" s="16" t="s">
        <v>22</v>
      </c>
      <c r="C15" s="28">
        <f>SUM(C16:C28)</f>
        <v>391293.5</v>
      </c>
      <c r="D15" s="28">
        <f>SUM(D16:D28)</f>
        <v>243751.1</v>
      </c>
      <c r="E15" s="28">
        <f>SUM(E16:E28)</f>
        <v>635044.6</v>
      </c>
      <c r="F15" s="28">
        <f>SUM(F16:F28)</f>
        <v>0</v>
      </c>
      <c r="G15" s="28">
        <f>SUM(G16:G28)</f>
        <v>0</v>
      </c>
    </row>
    <row r="16" spans="2:7" s="14" customFormat="1" ht="17.25" customHeight="1">
      <c r="B16" s="38" t="s">
        <v>1</v>
      </c>
      <c r="C16" s="29">
        <v>8000</v>
      </c>
      <c r="D16" s="29">
        <v>51300.7</v>
      </c>
      <c r="E16" s="29">
        <f>C16+D16</f>
        <v>59300.7</v>
      </c>
      <c r="F16" s="29">
        <v>0</v>
      </c>
      <c r="G16" s="29">
        <v>0</v>
      </c>
    </row>
    <row r="17" spans="2:7" s="14" customFormat="1" ht="17.25" customHeight="1">
      <c r="B17" s="39" t="s">
        <v>31</v>
      </c>
      <c r="C17" s="30">
        <v>36000</v>
      </c>
      <c r="D17" s="30">
        <v>115927.8</v>
      </c>
      <c r="E17" s="29">
        <f t="shared" ref="E17:E28" si="0">C17+D17</f>
        <v>151927.79999999999</v>
      </c>
      <c r="F17" s="30">
        <v>0</v>
      </c>
      <c r="G17" s="30">
        <v>0</v>
      </c>
    </row>
    <row r="18" spans="2:7" s="14" customFormat="1" ht="17.25" customHeight="1">
      <c r="B18" s="1" t="s">
        <v>18</v>
      </c>
      <c r="C18" s="30">
        <v>25500</v>
      </c>
      <c r="D18" s="30">
        <v>60000</v>
      </c>
      <c r="E18" s="29">
        <f t="shared" si="0"/>
        <v>85500</v>
      </c>
      <c r="F18" s="30">
        <v>0</v>
      </c>
      <c r="G18" s="30">
        <v>0</v>
      </c>
    </row>
    <row r="19" spans="2:7" s="14" customFormat="1" ht="17.25" customHeight="1">
      <c r="B19" s="1" t="s">
        <v>21</v>
      </c>
      <c r="C19" s="30">
        <v>22557.5</v>
      </c>
      <c r="D19" s="43">
        <v>-6000</v>
      </c>
      <c r="E19" s="29">
        <f t="shared" si="0"/>
        <v>16557.5</v>
      </c>
      <c r="F19" s="30">
        <v>0</v>
      </c>
      <c r="G19" s="30">
        <v>0</v>
      </c>
    </row>
    <row r="20" spans="2:7" s="14" customFormat="1" ht="17.25" customHeight="1">
      <c r="B20" s="38" t="s">
        <v>4</v>
      </c>
      <c r="C20" s="30">
        <v>192427.5</v>
      </c>
      <c r="D20" s="30">
        <v>1938.6</v>
      </c>
      <c r="E20" s="29">
        <f t="shared" si="0"/>
        <v>194366.1</v>
      </c>
      <c r="F20" s="30">
        <v>0</v>
      </c>
      <c r="G20" s="30">
        <v>0</v>
      </c>
    </row>
    <row r="21" spans="2:7" s="14" customFormat="1" ht="17.25" customHeight="1">
      <c r="B21" s="23" t="s">
        <v>5</v>
      </c>
      <c r="C21" s="30">
        <v>14800</v>
      </c>
      <c r="D21" s="30"/>
      <c r="E21" s="29">
        <f t="shared" si="0"/>
        <v>14800</v>
      </c>
      <c r="F21" s="30">
        <v>0</v>
      </c>
      <c r="G21" s="30">
        <v>0</v>
      </c>
    </row>
    <row r="22" spans="2:7" s="14" customFormat="1" ht="17.25" customHeight="1">
      <c r="B22" s="23" t="s">
        <v>35</v>
      </c>
      <c r="C22" s="30">
        <v>1901.9</v>
      </c>
      <c r="D22" s="30"/>
      <c r="E22" s="29">
        <f t="shared" si="0"/>
        <v>1901.9</v>
      </c>
      <c r="F22" s="30">
        <v>0</v>
      </c>
      <c r="G22" s="30">
        <v>0</v>
      </c>
    </row>
    <row r="23" spans="2:7" s="14" customFormat="1" ht="17.25" hidden="1" customHeight="1">
      <c r="B23" s="23" t="s">
        <v>12</v>
      </c>
      <c r="C23" s="30">
        <v>1000</v>
      </c>
      <c r="D23" s="30">
        <v>-1000</v>
      </c>
      <c r="E23" s="29">
        <f t="shared" si="0"/>
        <v>0</v>
      </c>
      <c r="F23" s="30">
        <v>0</v>
      </c>
      <c r="G23" s="30">
        <v>0</v>
      </c>
    </row>
    <row r="24" spans="2:7" s="14" customFormat="1" ht="17.25" customHeight="1">
      <c r="B24" s="23" t="s">
        <v>32</v>
      </c>
      <c r="C24" s="30"/>
      <c r="D24" s="30">
        <v>11584</v>
      </c>
      <c r="E24" s="29">
        <f t="shared" si="0"/>
        <v>11584</v>
      </c>
      <c r="F24" s="30">
        <v>0</v>
      </c>
      <c r="G24" s="30">
        <v>0</v>
      </c>
    </row>
    <row r="25" spans="2:7" s="14" customFormat="1" ht="17.25" customHeight="1">
      <c r="B25" s="23" t="s">
        <v>36</v>
      </c>
      <c r="C25" s="30">
        <v>23606.6</v>
      </c>
      <c r="D25" s="30"/>
      <c r="E25" s="29">
        <f t="shared" si="0"/>
        <v>23606.6</v>
      </c>
      <c r="F25" s="30">
        <v>0</v>
      </c>
      <c r="G25" s="30">
        <v>0</v>
      </c>
    </row>
    <row r="26" spans="2:7" s="14" customFormat="1" ht="17.25" customHeight="1">
      <c r="B26" s="18" t="s">
        <v>9</v>
      </c>
      <c r="C26" s="30">
        <v>35500</v>
      </c>
      <c r="D26" s="43"/>
      <c r="E26" s="29">
        <f t="shared" si="0"/>
        <v>35500</v>
      </c>
      <c r="F26" s="30">
        <v>0</v>
      </c>
      <c r="G26" s="30">
        <v>0</v>
      </c>
    </row>
    <row r="27" spans="2:7" s="14" customFormat="1" ht="17.25" hidden="1" customHeight="1">
      <c r="B27" s="23" t="s">
        <v>7</v>
      </c>
      <c r="C27" s="30">
        <v>0</v>
      </c>
      <c r="D27" s="43"/>
      <c r="E27" s="29">
        <f t="shared" si="0"/>
        <v>0</v>
      </c>
      <c r="F27" s="30">
        <v>0</v>
      </c>
      <c r="G27" s="30">
        <v>0</v>
      </c>
    </row>
    <row r="28" spans="2:7" s="14" customFormat="1" ht="17.25" customHeight="1">
      <c r="B28" s="40" t="s">
        <v>20</v>
      </c>
      <c r="C28" s="30">
        <v>30000</v>
      </c>
      <c r="D28" s="30">
        <v>10000</v>
      </c>
      <c r="E28" s="29">
        <f t="shared" si="0"/>
        <v>40000</v>
      </c>
      <c r="F28" s="30">
        <v>0</v>
      </c>
      <c r="G28" s="30">
        <v>0</v>
      </c>
    </row>
    <row r="29" spans="2:7" s="14" customFormat="1" ht="71.25" customHeight="1">
      <c r="B29" s="16" t="s">
        <v>23</v>
      </c>
      <c r="C29" s="28">
        <f>SUM(C30:C32)</f>
        <v>20350.300000000003</v>
      </c>
      <c r="D29" s="28">
        <f t="shared" ref="D29:E29" si="1">SUM(D30:D32)</f>
        <v>0</v>
      </c>
      <c r="E29" s="28">
        <f t="shared" si="1"/>
        <v>20350.300000000003</v>
      </c>
      <c r="F29" s="28">
        <f>SUM(F30:F32)</f>
        <v>0</v>
      </c>
      <c r="G29" s="28">
        <f>SUM(G30:G32)</f>
        <v>0</v>
      </c>
    </row>
    <row r="30" spans="2:7" s="14" customFormat="1" ht="18.75" customHeight="1">
      <c r="B30" s="17" t="s">
        <v>18</v>
      </c>
      <c r="C30" s="30">
        <v>20350.300000000003</v>
      </c>
      <c r="D30" s="30"/>
      <c r="E30" s="29">
        <f>C30+D30</f>
        <v>20350.300000000003</v>
      </c>
      <c r="F30" s="30">
        <v>0</v>
      </c>
      <c r="G30" s="30">
        <v>0</v>
      </c>
    </row>
    <row r="31" spans="2:7" s="14" customFormat="1" ht="18" hidden="1" customHeight="1">
      <c r="B31" s="23" t="s">
        <v>4</v>
      </c>
      <c r="C31" s="30"/>
      <c r="D31" s="30"/>
      <c r="E31" s="30"/>
      <c r="F31" s="30"/>
      <c r="G31" s="30"/>
    </row>
    <row r="32" spans="2:7" s="14" customFormat="1" ht="20.25" hidden="1" customHeight="1">
      <c r="B32" s="22" t="s">
        <v>13</v>
      </c>
      <c r="C32" s="30"/>
      <c r="D32" s="30"/>
      <c r="E32" s="30"/>
      <c r="F32" s="29"/>
      <c r="G32" s="29"/>
    </row>
    <row r="33" spans="1:7" s="14" customFormat="1" ht="69" hidden="1" customHeight="1">
      <c r="B33" s="16" t="s">
        <v>16</v>
      </c>
      <c r="C33" s="28">
        <f>SUM(C34:C39)</f>
        <v>0</v>
      </c>
      <c r="D33" s="28"/>
      <c r="E33" s="28">
        <f>SUM(E34:E39)</f>
        <v>0</v>
      </c>
      <c r="F33" s="28">
        <f>SUM(F34:F39)</f>
        <v>0</v>
      </c>
      <c r="G33" s="28">
        <f>SUM(G34:G39)</f>
        <v>0</v>
      </c>
    </row>
    <row r="34" spans="1:7" s="14" customFormat="1" ht="18.75" hidden="1" customHeight="1">
      <c r="B34" s="1" t="s">
        <v>1</v>
      </c>
      <c r="C34" s="30"/>
      <c r="D34" s="30"/>
      <c r="E34" s="30"/>
      <c r="F34" s="30"/>
      <c r="G34" s="29"/>
    </row>
    <row r="35" spans="1:7" s="14" customFormat="1" ht="19.5" hidden="1" customHeight="1">
      <c r="B35" s="17" t="s">
        <v>2</v>
      </c>
      <c r="C35" s="30"/>
      <c r="D35" s="30"/>
      <c r="E35" s="30"/>
      <c r="F35" s="29"/>
      <c r="G35" s="29"/>
    </row>
    <row r="36" spans="1:7" s="14" customFormat="1" ht="20.25" hidden="1" customHeight="1">
      <c r="B36" s="17" t="s">
        <v>3</v>
      </c>
      <c r="C36" s="30"/>
      <c r="D36" s="30"/>
      <c r="E36" s="30"/>
      <c r="F36" s="29"/>
      <c r="G36" s="29"/>
    </row>
    <row r="37" spans="1:7" s="14" customFormat="1" ht="19.5" hidden="1" customHeight="1">
      <c r="B37" s="1" t="s">
        <v>13</v>
      </c>
      <c r="C37" s="30"/>
      <c r="D37" s="30"/>
      <c r="E37" s="30"/>
      <c r="F37" s="29"/>
      <c r="G37" s="29"/>
    </row>
    <row r="38" spans="1:7" s="14" customFormat="1" ht="18.75" hidden="1" customHeight="1">
      <c r="B38" s="18" t="s">
        <v>7</v>
      </c>
      <c r="C38" s="30"/>
      <c r="D38" s="30"/>
      <c r="E38" s="30"/>
      <c r="F38" s="29"/>
      <c r="G38" s="29"/>
    </row>
    <row r="39" spans="1:7" s="14" customFormat="1" ht="20.25" hidden="1" customHeight="1">
      <c r="B39" s="18" t="s">
        <v>8</v>
      </c>
      <c r="C39" s="30"/>
      <c r="D39" s="30"/>
      <c r="E39" s="30"/>
      <c r="F39" s="29"/>
      <c r="G39" s="29"/>
    </row>
    <row r="40" spans="1:7" ht="63.6" hidden="1" customHeight="1">
      <c r="A40" s="19"/>
      <c r="B40" s="16" t="s">
        <v>11</v>
      </c>
      <c r="C40" s="28">
        <f>SUM(C41:C46)</f>
        <v>0</v>
      </c>
      <c r="D40" s="28"/>
      <c r="E40" s="28">
        <f>SUM(E41:E46)</f>
        <v>0</v>
      </c>
      <c r="F40" s="28">
        <f>SUM(F41:F46)</f>
        <v>0</v>
      </c>
      <c r="G40" s="28">
        <f>SUM(G41:G46)</f>
        <v>0</v>
      </c>
    </row>
    <row r="41" spans="1:7" ht="22.5" hidden="1" customHeight="1">
      <c r="A41" s="19"/>
      <c r="B41" s="17" t="s">
        <v>10</v>
      </c>
      <c r="C41" s="30"/>
      <c r="D41" s="30"/>
      <c r="E41" s="30"/>
      <c r="F41" s="30"/>
      <c r="G41" s="29"/>
    </row>
    <row r="42" spans="1:7" s="21" customFormat="1" ht="20.25" hidden="1" customHeight="1">
      <c r="B42" s="15" t="s">
        <v>5</v>
      </c>
      <c r="C42" s="30"/>
      <c r="D42" s="30"/>
      <c r="E42" s="30"/>
      <c r="F42" s="30"/>
      <c r="G42" s="30"/>
    </row>
    <row r="43" spans="1:7" ht="18" hidden="1" customHeight="1">
      <c r="A43" s="19"/>
      <c r="B43" s="17" t="s">
        <v>12</v>
      </c>
      <c r="C43" s="30"/>
      <c r="D43" s="30"/>
      <c r="E43" s="30"/>
      <c r="F43" s="29"/>
      <c r="G43" s="29"/>
    </row>
    <row r="44" spans="1:7" ht="18" hidden="1" customHeight="1">
      <c r="A44" s="19"/>
      <c r="B44" s="1" t="s">
        <v>6</v>
      </c>
      <c r="C44" s="30"/>
      <c r="D44" s="30"/>
      <c r="E44" s="30"/>
      <c r="F44" s="29"/>
      <c r="G44" s="29"/>
    </row>
    <row r="45" spans="1:7" ht="18" hidden="1" customHeight="1">
      <c r="A45" s="19"/>
      <c r="B45" s="1" t="s">
        <v>13</v>
      </c>
      <c r="C45" s="29"/>
      <c r="D45" s="29"/>
      <c r="E45" s="29"/>
      <c r="F45" s="29"/>
      <c r="G45" s="29"/>
    </row>
    <row r="46" spans="1:7" ht="18" hidden="1" customHeight="1">
      <c r="A46" s="19"/>
      <c r="B46" s="20" t="s">
        <v>15</v>
      </c>
      <c r="C46" s="31"/>
      <c r="D46" s="31"/>
      <c r="E46" s="31"/>
      <c r="F46" s="31"/>
      <c r="G46" s="31"/>
    </row>
    <row r="47" spans="1:7" ht="60" customHeight="1">
      <c r="A47" s="19"/>
      <c r="B47" s="16" t="s">
        <v>24</v>
      </c>
      <c r="C47" s="28">
        <f>SUM(C48:C50)</f>
        <v>56488.800000000003</v>
      </c>
      <c r="D47" s="28">
        <f>SUM(D48:D50)</f>
        <v>13700</v>
      </c>
      <c r="E47" s="28">
        <f>SUM(E48:E50)</f>
        <v>70188.800000000003</v>
      </c>
      <c r="F47" s="28">
        <f>SUM(F48:F49)</f>
        <v>0</v>
      </c>
      <c r="G47" s="28">
        <f>SUM(G48:G49)</f>
        <v>0</v>
      </c>
    </row>
    <row r="48" spans="1:7" ht="18" customHeight="1">
      <c r="A48" s="19"/>
      <c r="B48" s="38" t="s">
        <v>1</v>
      </c>
      <c r="C48" s="35">
        <v>19940</v>
      </c>
      <c r="D48" s="29">
        <v>13700</v>
      </c>
      <c r="E48" s="29">
        <f t="shared" ref="E48:E50" si="2">C48+D48</f>
        <v>33640</v>
      </c>
      <c r="F48" s="30">
        <v>0</v>
      </c>
      <c r="G48" s="29">
        <v>0</v>
      </c>
    </row>
    <row r="49" spans="1:7" ht="18" customHeight="1">
      <c r="A49" s="19"/>
      <c r="B49" s="15" t="s">
        <v>2</v>
      </c>
      <c r="C49" s="34">
        <v>35548.800000000003</v>
      </c>
      <c r="D49" s="34"/>
      <c r="E49" s="29">
        <f t="shared" si="2"/>
        <v>35548.800000000003</v>
      </c>
      <c r="F49" s="30">
        <v>0</v>
      </c>
      <c r="G49" s="29">
        <v>0</v>
      </c>
    </row>
    <row r="50" spans="1:7" ht="18" customHeight="1">
      <c r="A50" s="19"/>
      <c r="B50" s="42" t="s">
        <v>10</v>
      </c>
      <c r="C50" s="34">
        <v>1000</v>
      </c>
      <c r="D50" s="34"/>
      <c r="E50" s="29">
        <f t="shared" si="2"/>
        <v>1000</v>
      </c>
      <c r="F50" s="30">
        <v>0</v>
      </c>
      <c r="G50" s="29">
        <v>0</v>
      </c>
    </row>
    <row r="51" spans="1:7" ht="75" customHeight="1">
      <c r="A51" s="19"/>
      <c r="B51" s="16" t="s">
        <v>26</v>
      </c>
      <c r="C51" s="28">
        <f>SUM(C52:C68)</f>
        <v>79441</v>
      </c>
      <c r="D51" s="28">
        <f t="shared" ref="D51:G51" si="3">SUM(D52:D68)</f>
        <v>19400</v>
      </c>
      <c r="E51" s="28">
        <f t="shared" si="3"/>
        <v>98841</v>
      </c>
      <c r="F51" s="28">
        <f t="shared" si="3"/>
        <v>0</v>
      </c>
      <c r="G51" s="28">
        <f t="shared" si="3"/>
        <v>0</v>
      </c>
    </row>
    <row r="52" spans="1:7" ht="19.5" customHeight="1">
      <c r="A52" s="19"/>
      <c r="B52" s="38" t="s">
        <v>1</v>
      </c>
      <c r="C52" s="35">
        <v>222.5</v>
      </c>
      <c r="D52" s="35"/>
      <c r="E52" s="29">
        <f t="shared" ref="E52" si="4">C52+D52</f>
        <v>222.5</v>
      </c>
      <c r="F52" s="30">
        <v>0</v>
      </c>
      <c r="G52" s="29">
        <v>0</v>
      </c>
    </row>
    <row r="53" spans="1:7" ht="18.75" customHeight="1">
      <c r="A53" s="19"/>
      <c r="B53" s="38" t="s">
        <v>18</v>
      </c>
      <c r="C53" s="29">
        <v>15000</v>
      </c>
      <c r="D53" s="29"/>
      <c r="E53" s="29">
        <f t="shared" ref="E53:E68" si="5">C53+D53</f>
        <v>15000</v>
      </c>
      <c r="F53" s="29">
        <v>0</v>
      </c>
      <c r="G53" s="29">
        <v>0</v>
      </c>
    </row>
    <row r="54" spans="1:7" ht="18.75" customHeight="1">
      <c r="A54" s="19"/>
      <c r="B54" s="1" t="s">
        <v>21</v>
      </c>
      <c r="C54" s="30">
        <v>1098</v>
      </c>
      <c r="D54" s="43"/>
      <c r="E54" s="29">
        <f t="shared" si="5"/>
        <v>1098</v>
      </c>
      <c r="F54" s="30">
        <v>0</v>
      </c>
      <c r="G54" s="30">
        <v>0</v>
      </c>
    </row>
    <row r="55" spans="1:7" ht="18" customHeight="1">
      <c r="A55" s="19"/>
      <c r="B55" s="38" t="s">
        <v>3</v>
      </c>
      <c r="C55" s="29">
        <v>3882.4</v>
      </c>
      <c r="D55" s="29">
        <v>2400</v>
      </c>
      <c r="E55" s="29">
        <f t="shared" si="5"/>
        <v>6282.4</v>
      </c>
      <c r="F55" s="29">
        <v>0</v>
      </c>
      <c r="G55" s="29">
        <v>0</v>
      </c>
    </row>
    <row r="56" spans="1:7" ht="18" customHeight="1">
      <c r="A56" s="19"/>
      <c r="B56" s="38" t="s">
        <v>4</v>
      </c>
      <c r="C56" s="30">
        <v>299</v>
      </c>
      <c r="D56" s="30"/>
      <c r="E56" s="29">
        <f t="shared" si="5"/>
        <v>299</v>
      </c>
      <c r="F56" s="30">
        <v>0</v>
      </c>
      <c r="G56" s="30">
        <v>0</v>
      </c>
    </row>
    <row r="57" spans="1:7" ht="18" customHeight="1">
      <c r="A57" s="19"/>
      <c r="B57" s="38" t="s">
        <v>42</v>
      </c>
      <c r="C57" s="29">
        <v>6833.3</v>
      </c>
      <c r="D57" s="29"/>
      <c r="E57" s="29">
        <f t="shared" si="5"/>
        <v>6833.3</v>
      </c>
      <c r="F57" s="29">
        <v>0</v>
      </c>
      <c r="G57" s="29">
        <v>0</v>
      </c>
    </row>
    <row r="58" spans="1:7" ht="18" customHeight="1">
      <c r="A58" s="19"/>
      <c r="B58" s="39" t="s">
        <v>34</v>
      </c>
      <c r="C58" s="29">
        <v>137.1</v>
      </c>
      <c r="D58" s="29"/>
      <c r="E58" s="29">
        <f t="shared" si="5"/>
        <v>137.1</v>
      </c>
      <c r="F58" s="29">
        <v>0</v>
      </c>
      <c r="G58" s="29">
        <v>0</v>
      </c>
    </row>
    <row r="59" spans="1:7" ht="18" hidden="1" customHeight="1">
      <c r="A59" s="19"/>
      <c r="B59" s="41" t="s">
        <v>5</v>
      </c>
      <c r="C59" s="30">
        <v>0</v>
      </c>
      <c r="D59" s="30"/>
      <c r="E59" s="29">
        <f t="shared" si="5"/>
        <v>0</v>
      </c>
      <c r="F59" s="30">
        <v>0</v>
      </c>
      <c r="G59" s="30">
        <v>0</v>
      </c>
    </row>
    <row r="60" spans="1:7" ht="18" customHeight="1">
      <c r="A60" s="19"/>
      <c r="B60" s="42" t="s">
        <v>35</v>
      </c>
      <c r="C60" s="30">
        <v>3500.7</v>
      </c>
      <c r="D60" s="30"/>
      <c r="E60" s="29">
        <f t="shared" si="5"/>
        <v>3500.7</v>
      </c>
      <c r="F60" s="30">
        <v>0</v>
      </c>
      <c r="G60" s="30">
        <v>0</v>
      </c>
    </row>
    <row r="61" spans="1:7" ht="18" customHeight="1">
      <c r="A61" s="19"/>
      <c r="B61" s="39" t="s">
        <v>12</v>
      </c>
      <c r="C61" s="30">
        <v>9376.2000000000007</v>
      </c>
      <c r="D61" s="30"/>
      <c r="E61" s="29">
        <f t="shared" si="5"/>
        <v>9376.2000000000007</v>
      </c>
      <c r="F61" s="29">
        <v>0</v>
      </c>
      <c r="G61" s="29">
        <v>0</v>
      </c>
    </row>
    <row r="62" spans="1:7" ht="18" customHeight="1">
      <c r="A62" s="19"/>
      <c r="B62" s="38" t="s">
        <v>6</v>
      </c>
      <c r="C62" s="30">
        <v>2883.0000000000005</v>
      </c>
      <c r="D62" s="30"/>
      <c r="E62" s="29">
        <f t="shared" si="5"/>
        <v>2883.0000000000005</v>
      </c>
      <c r="F62" s="29">
        <v>0</v>
      </c>
      <c r="G62" s="29">
        <v>0</v>
      </c>
    </row>
    <row r="63" spans="1:7" ht="18" customHeight="1">
      <c r="A63" s="19"/>
      <c r="B63" s="39" t="s">
        <v>13</v>
      </c>
      <c r="C63" s="30">
        <v>2957.2999999999997</v>
      </c>
      <c r="D63" s="30"/>
      <c r="E63" s="29">
        <f t="shared" si="5"/>
        <v>2957.2999999999997</v>
      </c>
      <c r="F63" s="29">
        <v>0</v>
      </c>
      <c r="G63" s="29">
        <v>0</v>
      </c>
    </row>
    <row r="64" spans="1:7" ht="18" hidden="1" customHeight="1">
      <c r="A64" s="19"/>
      <c r="B64" s="23" t="s">
        <v>7</v>
      </c>
      <c r="C64" s="30">
        <v>0</v>
      </c>
      <c r="D64" s="30"/>
      <c r="E64" s="29">
        <f t="shared" si="5"/>
        <v>0</v>
      </c>
      <c r="F64" s="29">
        <v>0</v>
      </c>
      <c r="G64" s="29">
        <v>0</v>
      </c>
    </row>
    <row r="65" spans="1:7" ht="18" customHeight="1">
      <c r="A65" s="19"/>
      <c r="B65" s="23" t="s">
        <v>36</v>
      </c>
      <c r="C65" s="30">
        <v>587</v>
      </c>
      <c r="D65" s="30"/>
      <c r="E65" s="29">
        <f t="shared" si="5"/>
        <v>587</v>
      </c>
      <c r="F65" s="30">
        <v>0</v>
      </c>
      <c r="G65" s="30">
        <v>0</v>
      </c>
    </row>
    <row r="66" spans="1:7" ht="18" customHeight="1">
      <c r="A66" s="19"/>
      <c r="B66" s="36" t="s">
        <v>41</v>
      </c>
      <c r="C66" s="45">
        <v>340</v>
      </c>
      <c r="D66" s="45"/>
      <c r="E66" s="46">
        <f>C66+D66</f>
        <v>340</v>
      </c>
      <c r="F66" s="45">
        <v>0</v>
      </c>
      <c r="G66" s="45">
        <v>0</v>
      </c>
    </row>
    <row r="67" spans="1:7" ht="18" hidden="1" customHeight="1">
      <c r="A67" s="19"/>
      <c r="B67" s="23" t="s">
        <v>7</v>
      </c>
      <c r="C67" s="34">
        <v>5000</v>
      </c>
      <c r="D67" s="34">
        <v>-5000</v>
      </c>
      <c r="E67" s="29">
        <f t="shared" ref="E67" si="6">C67+D67</f>
        <v>0</v>
      </c>
      <c r="F67" s="37">
        <v>0</v>
      </c>
      <c r="G67" s="35">
        <v>0</v>
      </c>
    </row>
    <row r="68" spans="1:7" ht="18" customHeight="1">
      <c r="A68" s="19"/>
      <c r="B68" s="18" t="s">
        <v>9</v>
      </c>
      <c r="C68" s="30">
        <v>27324.5</v>
      </c>
      <c r="D68" s="30">
        <f>-5000+27000</f>
        <v>22000</v>
      </c>
      <c r="E68" s="29">
        <f t="shared" si="5"/>
        <v>49324.5</v>
      </c>
      <c r="F68" s="29">
        <v>0</v>
      </c>
      <c r="G68" s="29">
        <v>0</v>
      </c>
    </row>
    <row r="69" spans="1:7" s="10" customFormat="1" ht="57" customHeight="1">
      <c r="B69" s="16" t="s">
        <v>25</v>
      </c>
      <c r="C69" s="28">
        <f>SUM(C70)</f>
        <v>106388.5</v>
      </c>
      <c r="D69" s="28">
        <f>D70</f>
        <v>7870</v>
      </c>
      <c r="E69" s="28">
        <f>E70</f>
        <v>114258.5</v>
      </c>
      <c r="F69" s="28">
        <f>SUM(F70)</f>
        <v>96600</v>
      </c>
      <c r="G69" s="28">
        <f>SUM(G70)</f>
        <v>147183.9</v>
      </c>
    </row>
    <row r="70" spans="1:7" s="4" customFormat="1" ht="19.5" customHeight="1">
      <c r="A70" s="3"/>
      <c r="B70" s="23" t="s">
        <v>32</v>
      </c>
      <c r="C70" s="30">
        <v>106388.5</v>
      </c>
      <c r="D70" s="30">
        <v>7870</v>
      </c>
      <c r="E70" s="29">
        <f>C70+D70</f>
        <v>114258.5</v>
      </c>
      <c r="F70" s="32">
        <v>96600</v>
      </c>
      <c r="G70" s="29">
        <v>147183.9</v>
      </c>
    </row>
    <row r="71" spans="1:7" s="4" customFormat="1" ht="81.75" customHeight="1">
      <c r="A71" s="3"/>
      <c r="B71" s="16" t="s">
        <v>27</v>
      </c>
      <c r="C71" s="28">
        <f>SUM(C72:C74)</f>
        <v>101974.79999999999</v>
      </c>
      <c r="D71" s="28">
        <f>SUM(D72:D74)</f>
        <v>6233.9</v>
      </c>
      <c r="E71" s="28">
        <f>SUM(E72:E74)</f>
        <v>108208.7</v>
      </c>
      <c r="F71" s="28">
        <f>SUM(F72:F74)</f>
        <v>0</v>
      </c>
      <c r="G71" s="28">
        <f>SUM(G72:G74)</f>
        <v>0</v>
      </c>
    </row>
    <row r="72" spans="1:7" s="4" customFormat="1" ht="19.5" hidden="1" customHeight="1">
      <c r="A72" s="3"/>
      <c r="B72" s="36" t="s">
        <v>13</v>
      </c>
      <c r="C72" s="34">
        <v>0</v>
      </c>
      <c r="D72" s="34"/>
      <c r="E72" s="29">
        <f t="shared" ref="E72:E74" si="7">C72+D72</f>
        <v>0</v>
      </c>
      <c r="F72" s="34">
        <v>0</v>
      </c>
      <c r="G72" s="35">
        <v>0</v>
      </c>
    </row>
    <row r="73" spans="1:7" s="4" customFormat="1" ht="19.5" customHeight="1">
      <c r="A73" s="3"/>
      <c r="B73" s="23" t="s">
        <v>7</v>
      </c>
      <c r="C73" s="34">
        <v>10015.400000000001</v>
      </c>
      <c r="D73" s="34">
        <v>6233.9</v>
      </c>
      <c r="E73" s="29">
        <f t="shared" si="7"/>
        <v>16249.300000000001</v>
      </c>
      <c r="F73" s="37">
        <v>0</v>
      </c>
      <c r="G73" s="35">
        <v>0</v>
      </c>
    </row>
    <row r="74" spans="1:7" s="4" customFormat="1" ht="19.5" customHeight="1">
      <c r="A74" s="3"/>
      <c r="B74" s="23" t="s">
        <v>8</v>
      </c>
      <c r="C74" s="34">
        <v>91959.4</v>
      </c>
      <c r="D74" s="34"/>
      <c r="E74" s="29">
        <f t="shared" si="7"/>
        <v>91959.4</v>
      </c>
      <c r="F74" s="37">
        <v>0</v>
      </c>
      <c r="G74" s="35">
        <v>0</v>
      </c>
    </row>
    <row r="75" spans="1:7" s="4" customFormat="1" ht="97.5" hidden="1" customHeight="1">
      <c r="A75" s="3"/>
      <c r="B75" s="16" t="s">
        <v>29</v>
      </c>
      <c r="C75" s="28">
        <f>C76</f>
        <v>0</v>
      </c>
      <c r="D75" s="28">
        <f>D76</f>
        <v>0</v>
      </c>
      <c r="E75" s="28">
        <f>E76</f>
        <v>0</v>
      </c>
      <c r="F75" s="28">
        <f>F76</f>
        <v>0</v>
      </c>
      <c r="G75" s="28">
        <f>G76</f>
        <v>0</v>
      </c>
    </row>
    <row r="76" spans="1:7" s="4" customFormat="1" ht="19.5" hidden="1" customHeight="1">
      <c r="A76" s="3"/>
      <c r="B76" s="23" t="s">
        <v>28</v>
      </c>
      <c r="C76" s="34">
        <v>0</v>
      </c>
      <c r="D76" s="34"/>
      <c r="E76" s="29">
        <f>C76+D76</f>
        <v>0</v>
      </c>
      <c r="F76" s="37">
        <v>0</v>
      </c>
      <c r="G76" s="35">
        <v>0</v>
      </c>
    </row>
    <row r="77" spans="1:7" s="4" customFormat="1" ht="65.25" customHeight="1">
      <c r="A77" s="3"/>
      <c r="B77" s="16" t="s">
        <v>40</v>
      </c>
      <c r="C77" s="28">
        <f>C78+C79+C80</f>
        <v>2112.8000000000002</v>
      </c>
      <c r="D77" s="28">
        <f t="shared" ref="D77:G77" si="8">D78+D79+D80</f>
        <v>5055</v>
      </c>
      <c r="E77" s="28">
        <f t="shared" si="8"/>
        <v>7167.8</v>
      </c>
      <c r="F77" s="28">
        <f t="shared" si="8"/>
        <v>0</v>
      </c>
      <c r="G77" s="28">
        <f t="shared" si="8"/>
        <v>0</v>
      </c>
    </row>
    <row r="78" spans="1:7" s="4" customFormat="1" ht="19.5" customHeight="1">
      <c r="A78" s="3"/>
      <c r="B78" s="23" t="s">
        <v>41</v>
      </c>
      <c r="C78" s="34">
        <v>2112.8000000000002</v>
      </c>
      <c r="D78" s="34"/>
      <c r="E78" s="29">
        <f>C78+D78</f>
        <v>2112.8000000000002</v>
      </c>
      <c r="F78" s="37">
        <v>0</v>
      </c>
      <c r="G78" s="35">
        <v>0</v>
      </c>
    </row>
    <row r="79" spans="1:7" s="4" customFormat="1" ht="19.5" customHeight="1">
      <c r="A79" s="3"/>
      <c r="B79" s="23" t="s">
        <v>7</v>
      </c>
      <c r="C79" s="34"/>
      <c r="D79" s="34">
        <v>5000</v>
      </c>
      <c r="E79" s="29">
        <f>C79+D79</f>
        <v>5000</v>
      </c>
      <c r="F79" s="37"/>
      <c r="G79" s="35"/>
    </row>
    <row r="80" spans="1:7" s="4" customFormat="1" ht="19.5" customHeight="1">
      <c r="A80" s="3"/>
      <c r="B80" s="18" t="s">
        <v>9</v>
      </c>
      <c r="C80" s="30"/>
      <c r="D80" s="30">
        <v>55</v>
      </c>
      <c r="E80" s="29">
        <f>C80+D80</f>
        <v>55</v>
      </c>
      <c r="F80" s="29"/>
      <c r="G80" s="29"/>
    </row>
    <row r="81" spans="1:8" s="7" customFormat="1" ht="26.25" customHeight="1">
      <c r="A81" s="5"/>
      <c r="B81" s="6" t="s">
        <v>0</v>
      </c>
      <c r="C81" s="33">
        <f>C29+C47+C51+C69+C15+C71+C75+C77</f>
        <v>758049.7</v>
      </c>
      <c r="D81" s="33">
        <f>D29+D47+D51+D69+D15+D71+D75+D77</f>
        <v>296010</v>
      </c>
      <c r="E81" s="33">
        <f>E29+E47+E51+E69+E15+E71+E75+E77</f>
        <v>1054059.7</v>
      </c>
      <c r="F81" s="33">
        <f>F29+F47+F51+F69+F15+F71+F75+F77</f>
        <v>96600</v>
      </c>
      <c r="G81" s="33">
        <f>G29+G47+G51+G69+G15+G71+G75+G77</f>
        <v>147183.9</v>
      </c>
      <c r="H81" s="2" t="s">
        <v>45</v>
      </c>
    </row>
    <row r="82" spans="1:8" ht="11.25" customHeight="1">
      <c r="A82" s="8"/>
      <c r="B82" s="9"/>
    </row>
  </sheetData>
  <mergeCells count="3">
    <mergeCell ref="B10:G10"/>
    <mergeCell ref="B12:B13"/>
    <mergeCell ref="C12:G12"/>
  </mergeCells>
  <phoneticPr fontId="0" type="noConversion"/>
  <pageMargins left="1.1811023622047245" right="0.31496062992125984" top="0.86614173228346458" bottom="0.9055118110236221" header="0.51181102362204722" footer="0.51181102362204722"/>
  <pageSetup paperSize="9" scale="90" firstPageNumber="83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</vt:lpstr>
      <vt:lpstr>ГП!Заголовки_для_печати</vt:lpstr>
      <vt:lpstr>ГП!Область_печати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2015-09-05T14:23:18Z</cp:lastPrinted>
  <dcterms:created xsi:type="dcterms:W3CDTF">2000-09-19T07:45:36Z</dcterms:created>
  <dcterms:modified xsi:type="dcterms:W3CDTF">2015-11-08T10:34:15Z</dcterms:modified>
</cp:coreProperties>
</file>