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450" windowHeight="9900"/>
  </bookViews>
  <sheets>
    <sheet name="Sheet1" sheetId="1" r:id="rId1"/>
  </sheets>
  <definedNames>
    <definedName name="_xlnm.Print_Titles" localSheetId="0">Sheet1!$6:$7</definedName>
    <definedName name="_xlnm.Print_Area" localSheetId="0">Sheet1!$A$5:$P$35</definedName>
  </definedNames>
  <calcPr calcId="124519"/>
</workbook>
</file>

<file path=xl/calcChain.xml><?xml version="1.0" encoding="utf-8"?>
<calcChain xmlns="http://schemas.openxmlformats.org/spreadsheetml/2006/main">
  <c r="P29" i="1"/>
  <c r="P34"/>
  <c r="O34"/>
  <c r="O33"/>
  <c r="P33" s="1"/>
  <c r="P32"/>
  <c r="O32"/>
  <c r="O31"/>
  <c r="P31" s="1"/>
  <c r="P30"/>
  <c r="O30"/>
  <c r="O29"/>
  <c r="O28"/>
  <c r="P28" s="1"/>
  <c r="P27"/>
  <c r="O27"/>
  <c r="O26"/>
  <c r="P26" s="1"/>
  <c r="O25"/>
  <c r="P25" s="1"/>
  <c r="P24"/>
  <c r="O24"/>
  <c r="P23"/>
  <c r="O23"/>
  <c r="O22"/>
  <c r="P22" s="1"/>
  <c r="O21"/>
  <c r="P21" s="1"/>
  <c r="P20"/>
  <c r="O20"/>
  <c r="O19"/>
  <c r="P19" s="1"/>
  <c r="P18"/>
  <c r="O18"/>
  <c r="O17"/>
  <c r="P17" s="1"/>
  <c r="P16"/>
  <c r="O16"/>
  <c r="P15"/>
  <c r="O15"/>
  <c r="P14"/>
  <c r="O14"/>
  <c r="O13"/>
  <c r="P13" s="1"/>
  <c r="O12"/>
  <c r="P12" s="1"/>
  <c r="P11"/>
  <c r="O11"/>
  <c r="O10"/>
  <c r="P10" s="1"/>
  <c r="M34"/>
  <c r="N34" s="1"/>
  <c r="M33"/>
  <c r="N33" s="1"/>
  <c r="N32"/>
  <c r="M32"/>
  <c r="N31"/>
  <c r="M31"/>
  <c r="M30"/>
  <c r="N30" s="1"/>
  <c r="M29"/>
  <c r="N29" s="1"/>
  <c r="N28"/>
  <c r="M28"/>
  <c r="N27"/>
  <c r="M27"/>
  <c r="N26"/>
  <c r="M26"/>
  <c r="M25"/>
  <c r="N25" s="1"/>
  <c r="M24"/>
  <c r="N24" s="1"/>
  <c r="N23"/>
  <c r="M23"/>
  <c r="M22"/>
  <c r="N22" s="1"/>
  <c r="M21"/>
  <c r="N21" s="1"/>
  <c r="N20"/>
  <c r="M20"/>
  <c r="N19"/>
  <c r="M19"/>
  <c r="N18"/>
  <c r="M18"/>
  <c r="M17"/>
  <c r="N17" s="1"/>
  <c r="M16"/>
  <c r="N16" s="1"/>
  <c r="M15"/>
  <c r="N15" s="1"/>
  <c r="N14"/>
  <c r="M14"/>
  <c r="M13"/>
  <c r="N13" s="1"/>
  <c r="N12"/>
  <c r="M12"/>
  <c r="N11"/>
  <c r="M11"/>
  <c r="N10"/>
  <c r="M10"/>
  <c r="P37"/>
  <c r="N37"/>
  <c r="K34" l="1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L20" l="1"/>
  <c r="I33"/>
  <c r="L33" s="1"/>
  <c r="I12"/>
  <c r="L12" s="1"/>
  <c r="I19"/>
  <c r="L19" s="1"/>
  <c r="I31"/>
  <c r="L31" s="1"/>
  <c r="I29"/>
  <c r="L29" s="1"/>
  <c r="B35"/>
  <c r="I20"/>
  <c r="I28" l="1"/>
  <c r="L28" s="1"/>
  <c r="I27"/>
  <c r="L27" s="1"/>
  <c r="E35"/>
  <c r="I14"/>
  <c r="L14" s="1"/>
  <c r="I13"/>
  <c r="L13" s="1"/>
  <c r="I22"/>
  <c r="L22" s="1"/>
  <c r="I15"/>
  <c r="L15" s="1"/>
  <c r="I32"/>
  <c r="L32" s="1"/>
  <c r="I16"/>
  <c r="L16" s="1"/>
  <c r="I11"/>
  <c r="L11" s="1"/>
  <c r="I17"/>
  <c r="L17" s="1"/>
  <c r="I10"/>
  <c r="L10" s="1"/>
  <c r="I26"/>
  <c r="L26" s="1"/>
  <c r="I21"/>
  <c r="L21" s="1"/>
  <c r="I34"/>
  <c r="L34" s="1"/>
  <c r="I25"/>
  <c r="L25" s="1"/>
  <c r="I18"/>
  <c r="L18" s="1"/>
  <c r="I24"/>
  <c r="L24" s="1"/>
  <c r="I30"/>
  <c r="L30" s="1"/>
  <c r="I23"/>
  <c r="L23" s="1"/>
  <c r="K35" l="1"/>
  <c r="I35"/>
  <c r="L35" l="1"/>
  <c r="M35"/>
  <c r="O35"/>
  <c r="N35" l="1"/>
  <c r="N39" s="1"/>
  <c r="P35"/>
  <c r="P39" s="1"/>
</calcChain>
</file>

<file path=xl/sharedStrings.xml><?xml version="1.0" encoding="utf-8"?>
<sst xmlns="http://schemas.openxmlformats.org/spreadsheetml/2006/main" count="56" uniqueCount="56">
  <si>
    <t>МО "Верхнетоемский муниципальный район"</t>
  </si>
  <si>
    <t>МО "Плесецкий муниципальный район"</t>
  </si>
  <si>
    <t>1</t>
  </si>
  <si>
    <t>МО "Котлас"</t>
  </si>
  <si>
    <t>МО "Коношский муниципальный район"</t>
  </si>
  <si>
    <t>14=гр.8*гр.13</t>
  </si>
  <si>
    <t>МО "Котласский муниципальный район"</t>
  </si>
  <si>
    <t>МО "Виноградовский муниципальный район"</t>
  </si>
  <si>
    <t>МО "Вилегодский муниципальный район"</t>
  </si>
  <si>
    <t>МО "Приморский муниципальный район"</t>
  </si>
  <si>
    <t>МО "Онежский муниципальный район"</t>
  </si>
  <si>
    <t>Оклад одного специалиста, руб.</t>
  </si>
  <si>
    <t>МО "Город Коряжма"</t>
  </si>
  <si>
    <t>МО "Холмогорский муниципальный район"</t>
  </si>
  <si>
    <t>МО "Няндомский муниципальный район"</t>
  </si>
  <si>
    <t>МО "Северодвинск"</t>
  </si>
  <si>
    <t>8=гр.5+гр.6+гр.7</t>
  </si>
  <si>
    <t>МО "Красноборский муниципальный район"</t>
  </si>
  <si>
    <t>МО "Пинежский муниципальный район"</t>
  </si>
  <si>
    <t>МО "Устьянский муниципальный район"</t>
  </si>
  <si>
    <t>Районный и северный коэффициенты</t>
  </si>
  <si>
    <t>МО "Лешуконский муниципальный район"</t>
  </si>
  <si>
    <t>Материальные затраты на одного специалиста, тыс. руб.</t>
  </si>
  <si>
    <t>18=(гр.12*гр.16+гр.14*гр.17)*1000</t>
  </si>
  <si>
    <t>МО "Каргопольский муниципальный район"</t>
  </si>
  <si>
    <t>МО "Шенкурский муниципальный район"</t>
  </si>
  <si>
    <t>МО "Город Новодвинск"</t>
  </si>
  <si>
    <t>МО "Ленский муниципальный район"</t>
  </si>
  <si>
    <t>15=(гр.12+гр.14)*1000</t>
  </si>
  <si>
    <t>ВСЕГО:</t>
  </si>
  <si>
    <t>МО "Мирный"</t>
  </si>
  <si>
    <t>МО "Мезенский муниципальный район"</t>
  </si>
  <si>
    <t>12=49*гр.8*гр.9*гр.10*гр.11/1000</t>
  </si>
  <si>
    <t>МО "Вельский муниципальный район"</t>
  </si>
  <si>
    <t>МО "Город Архангельск"</t>
  </si>
  <si>
    <t>Наименование муниципального образования</t>
  </si>
  <si>
    <t>Коэффициент начислений на оплату труда</t>
  </si>
  <si>
    <t>Годовой ФОТ с начислениями, тыс. руб. (49 окладов в год), тыс.руб.</t>
  </si>
  <si>
    <t>Среднее количество присвоенных спортивных разрядов в год за последние три года</t>
  </si>
  <si>
    <t>Средняя стоимость одного бланка зачетной классификационной книжки, руб.</t>
  </si>
  <si>
    <t xml:space="preserve">Средняя стоимость одного значка, руб.  </t>
  </si>
  <si>
    <t>Общие материальные затраты, тыс. руб.</t>
  </si>
  <si>
    <t xml:space="preserve">ИТОГО объем субвенции на 2015 год, тыс.руб. </t>
  </si>
  <si>
    <t>гр.12=гр.9+гр.11</t>
  </si>
  <si>
    <t>гр.9=гр.5*гр.6*49*гр.7*гр.8/1000</t>
  </si>
  <si>
    <t>Всего численность специалистов, ед. (если гр.2 больше 50 = 0,5, если меньше 50 = 0,25</t>
  </si>
  <si>
    <t>гр.11=(гр.3+гр.4)*гр.2/1000+гр.5*гр.10</t>
  </si>
  <si>
    <t>Фонд оплаты труда с начислениями на 2016 год, тыс.руб.</t>
  </si>
  <si>
    <t>гр.13=гр.9*0,606</t>
  </si>
  <si>
    <t>ИТОГО объем субвенции на 2016 год, тыс.руб.</t>
  </si>
  <si>
    <t>гр.14=гр.11*0,606+гр13</t>
  </si>
  <si>
    <t>гр.15=гр.9*0,919</t>
  </si>
  <si>
    <t>Фонд оплаты труда с начислениями на 2017 год, тыс.руб.</t>
  </si>
  <si>
    <t>ИТОГО объем субвенции на 2017 год, тыс.руб.</t>
  </si>
  <si>
    <t>гр.16=гр.11*0,919+гр.15</t>
  </si>
  <si>
    <t>Расчет субвенций бюджетам муниципальных образований Архангельской области на осуществление государственных полномочий по присвоению спортивных разрядов на 2015 год и на плановый период 2016 и 2017 годов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</si>
</sst>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11">
    <font>
      <sz val="11"/>
      <name val="Calibri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 diagonalDown="1">
      <left/>
      <right/>
      <top/>
      <bottom/>
      <diagonal style="double">
        <color indexed="13"/>
      </diagonal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3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quotePrefix="1" applyNumberFormat="1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Protection="1">
      <protection locked="0"/>
    </xf>
    <xf numFmtId="3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1" fontId="5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1" fillId="0" borderId="1" xfId="0" quotePrefix="1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Protection="1">
      <protection locked="0"/>
    </xf>
    <xf numFmtId="165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2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1" fontId="8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1" fontId="5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65" fontId="0" fillId="0" borderId="0" xfId="0" applyNumberFormat="1"/>
    <xf numFmtId="0" fontId="1" fillId="0" borderId="11" xfId="0" applyFont="1" applyFill="1" applyBorder="1" applyProtection="1">
      <protection locked="0"/>
    </xf>
    <xf numFmtId="1" fontId="9" fillId="0" borderId="12" xfId="0" quotePrefix="1" applyNumberFormat="1" applyFont="1" applyFill="1" applyBorder="1" applyAlignment="1" applyProtection="1">
      <alignment horizontal="center" vertical="center" wrapText="1"/>
      <protection locked="0"/>
    </xf>
    <xf numFmtId="1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7" fillId="0" borderId="13" xfId="0" applyNumberFormat="1" applyFont="1" applyFill="1" applyBorder="1" applyAlignment="1" applyProtection="1">
      <alignment horizontal="center" vertical="center"/>
      <protection locked="0"/>
    </xf>
    <xf numFmtId="1" fontId="7" fillId="0" borderId="13" xfId="0" applyNumberFormat="1" applyFont="1" applyFill="1" applyBorder="1" applyAlignment="1" applyProtection="1">
      <alignment vertical="center"/>
      <protection locked="0"/>
    </xf>
    <xf numFmtId="164" fontId="7" fillId="0" borderId="13" xfId="0" applyNumberFormat="1" applyFont="1" applyFill="1" applyBorder="1" applyAlignment="1" applyProtection="1">
      <alignment vertical="center"/>
      <protection locked="0"/>
    </xf>
    <xf numFmtId="165" fontId="7" fillId="0" borderId="13" xfId="0" applyNumberFormat="1" applyFont="1" applyFill="1" applyBorder="1" applyAlignment="1" applyProtection="1">
      <alignment vertical="center"/>
      <protection locked="0"/>
    </xf>
    <xf numFmtId="0" fontId="1" fillId="0" borderId="14" xfId="0" quotePrefix="1" applyNumberFormat="1" applyFont="1" applyFill="1" applyBorder="1" applyAlignment="1" applyProtection="1">
      <alignment horizontal="left" vertical="top" wrapText="1"/>
      <protection locked="0"/>
    </xf>
    <xf numFmtId="3" fontId="1" fillId="0" borderId="14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14" xfId="0" applyNumberFormat="1" applyFont="1" applyFill="1" applyBorder="1" applyAlignment="1" applyProtection="1">
      <alignment horizontal="right" vertical="top" wrapText="1"/>
      <protection locked="0"/>
    </xf>
    <xf numFmtId="165" fontId="1" fillId="2" borderId="14" xfId="0" applyNumberFormat="1" applyFont="1" applyFill="1" applyBorder="1" applyAlignment="1" applyProtection="1">
      <alignment horizontal="right" vertical="top" wrapText="1"/>
      <protection locked="0"/>
    </xf>
    <xf numFmtId="4" fontId="1" fillId="0" borderId="14" xfId="0" applyNumberFormat="1" applyFont="1" applyFill="1" applyBorder="1" applyAlignment="1" applyProtection="1">
      <alignment horizontal="right" vertical="top" wrapText="1"/>
      <protection locked="0"/>
    </xf>
    <xf numFmtId="3" fontId="1" fillId="0" borderId="14" xfId="0" applyNumberFormat="1" applyFont="1" applyFill="1" applyBorder="1" applyAlignment="1" applyProtection="1">
      <alignment horizontal="right" vertical="top" wrapText="1"/>
      <protection locked="0"/>
    </xf>
    <xf numFmtId="165" fontId="1" fillId="0" borderId="14" xfId="0" applyNumberFormat="1" applyFont="1" applyFill="1" applyBorder="1" applyAlignment="1" applyProtection="1">
      <alignment horizontal="right" vertical="top" wrapText="1"/>
    </xf>
    <xf numFmtId="166" fontId="1" fillId="0" borderId="14" xfId="0" applyNumberFormat="1" applyFont="1" applyFill="1" applyBorder="1" applyAlignment="1" applyProtection="1">
      <alignment horizontal="right" vertical="top" wrapText="1"/>
      <protection locked="0"/>
    </xf>
    <xf numFmtId="165" fontId="6" fillId="0" borderId="14" xfId="0" applyNumberFormat="1" applyFont="1" applyFill="1" applyBorder="1" applyAlignment="1" applyProtection="1">
      <alignment horizontal="right" vertical="top" wrapText="1"/>
    </xf>
    <xf numFmtId="0" fontId="1" fillId="0" borderId="15" xfId="0" quotePrefix="1" applyNumberFormat="1" applyFont="1" applyFill="1" applyBorder="1" applyAlignment="1" applyProtection="1">
      <alignment horizontal="left" vertical="top" wrapText="1"/>
      <protection locked="0"/>
    </xf>
    <xf numFmtId="3" fontId="1" fillId="0" borderId="15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15" xfId="0" applyNumberFormat="1" applyFont="1" applyFill="1" applyBorder="1" applyAlignment="1" applyProtection="1">
      <alignment horizontal="right" vertical="top" wrapText="1"/>
      <protection locked="0"/>
    </xf>
    <xf numFmtId="165" fontId="1" fillId="2" borderId="15" xfId="0" applyNumberFormat="1" applyFont="1" applyFill="1" applyBorder="1" applyAlignment="1" applyProtection="1">
      <alignment horizontal="right" vertical="top" wrapText="1"/>
      <protection locked="0"/>
    </xf>
    <xf numFmtId="4" fontId="1" fillId="0" borderId="15" xfId="0" applyNumberFormat="1" applyFont="1" applyFill="1" applyBorder="1" applyAlignment="1" applyProtection="1">
      <alignment horizontal="right" vertical="top" wrapText="1"/>
      <protection locked="0"/>
    </xf>
    <xf numFmtId="3" fontId="1" fillId="0" borderId="15" xfId="0" applyNumberFormat="1" applyFont="1" applyFill="1" applyBorder="1" applyAlignment="1" applyProtection="1">
      <alignment horizontal="right" vertical="top" wrapText="1"/>
      <protection locked="0"/>
    </xf>
    <xf numFmtId="165" fontId="1" fillId="0" borderId="15" xfId="0" applyNumberFormat="1" applyFont="1" applyFill="1" applyBorder="1" applyAlignment="1" applyProtection="1">
      <alignment horizontal="right" vertical="top" wrapText="1"/>
    </xf>
    <xf numFmtId="166" fontId="1" fillId="0" borderId="15" xfId="0" applyNumberFormat="1" applyFont="1" applyFill="1" applyBorder="1" applyAlignment="1" applyProtection="1">
      <alignment horizontal="right" vertical="top" wrapText="1"/>
      <protection locked="0"/>
    </xf>
    <xf numFmtId="165" fontId="6" fillId="0" borderId="15" xfId="0" applyNumberFormat="1" applyFont="1" applyFill="1" applyBorder="1" applyAlignment="1" applyProtection="1">
      <alignment horizontal="right" vertical="top" wrapText="1"/>
    </xf>
    <xf numFmtId="0" fontId="1" fillId="0" borderId="16" xfId="0" quotePrefix="1" applyNumberFormat="1" applyFont="1" applyFill="1" applyBorder="1" applyAlignment="1" applyProtection="1">
      <alignment horizontal="left" vertical="top" wrapText="1"/>
      <protection locked="0"/>
    </xf>
    <xf numFmtId="3" fontId="1" fillId="0" borderId="16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16" xfId="0" applyNumberFormat="1" applyFont="1" applyFill="1" applyBorder="1" applyAlignment="1" applyProtection="1">
      <alignment horizontal="right" vertical="top" wrapText="1"/>
      <protection locked="0"/>
    </xf>
    <xf numFmtId="165" fontId="1" fillId="2" borderId="16" xfId="0" applyNumberFormat="1" applyFont="1" applyFill="1" applyBorder="1" applyAlignment="1" applyProtection="1">
      <alignment horizontal="right" vertical="top" wrapText="1"/>
      <protection locked="0"/>
    </xf>
    <xf numFmtId="4" fontId="1" fillId="0" borderId="16" xfId="0" applyNumberFormat="1" applyFont="1" applyFill="1" applyBorder="1" applyAlignment="1" applyProtection="1">
      <alignment horizontal="right" vertical="top" wrapText="1"/>
      <protection locked="0"/>
    </xf>
    <xf numFmtId="3" fontId="1" fillId="0" borderId="16" xfId="0" applyNumberFormat="1" applyFont="1" applyFill="1" applyBorder="1" applyAlignment="1" applyProtection="1">
      <alignment horizontal="right" vertical="top" wrapText="1"/>
      <protection locked="0"/>
    </xf>
    <xf numFmtId="165" fontId="1" fillId="0" borderId="16" xfId="0" applyNumberFormat="1" applyFont="1" applyFill="1" applyBorder="1" applyAlignment="1" applyProtection="1">
      <alignment horizontal="right" vertical="top" wrapText="1"/>
    </xf>
    <xf numFmtId="166" fontId="1" fillId="0" borderId="16" xfId="0" applyNumberFormat="1" applyFont="1" applyFill="1" applyBorder="1" applyAlignment="1" applyProtection="1">
      <alignment horizontal="right" vertical="top" wrapText="1"/>
      <protection locked="0"/>
    </xf>
    <xf numFmtId="165" fontId="6" fillId="0" borderId="16" xfId="0" applyNumberFormat="1" applyFont="1" applyFill="1" applyBorder="1" applyAlignment="1" applyProtection="1">
      <alignment horizontal="right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" fontId="1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quotePrefix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7"/>
  <sheetViews>
    <sheetView tabSelected="1" topLeftCell="A5" workbookViewId="0">
      <pane xSplit="1" ySplit="5" topLeftCell="B16" activePane="bottomRight" state="frozen"/>
      <selection activeCell="A5" sqref="A5"/>
      <selection pane="topRight" activeCell="B5" sqref="B5"/>
      <selection pane="bottomLeft" activeCell="A10" sqref="A10"/>
      <selection pane="bottomRight" activeCell="A6" sqref="A6:A7"/>
    </sheetView>
  </sheetViews>
  <sheetFormatPr defaultColWidth="8.85546875" defaultRowHeight="15"/>
  <cols>
    <col min="1" max="1" width="37.140625" style="14" customWidth="1"/>
    <col min="2" max="2" width="13.7109375" style="14" customWidth="1"/>
    <col min="3" max="3" width="10.42578125" style="14" customWidth="1"/>
    <col min="4" max="4" width="11" style="14" customWidth="1"/>
    <col min="5" max="5" width="12" style="14" customWidth="1"/>
    <col min="6" max="7" width="10.28515625" style="14" customWidth="1"/>
    <col min="8" max="8" width="10.7109375" style="14" customWidth="1"/>
    <col min="9" max="9" width="13.28515625" style="14" customWidth="1"/>
    <col min="10" max="10" width="11" style="14" customWidth="1"/>
    <col min="11" max="11" width="13.7109375" style="14" customWidth="1"/>
    <col min="12" max="12" width="13.7109375" style="20" customWidth="1"/>
    <col min="13" max="13" width="12.85546875" style="20" customWidth="1"/>
    <col min="14" max="14" width="14.28515625" style="20" customWidth="1"/>
    <col min="15" max="15" width="13.42578125" style="14" customWidth="1"/>
    <col min="16" max="16" width="13.7109375" style="14" customWidth="1"/>
    <col min="17" max="17" width="10" style="14" customWidth="1"/>
    <col min="18" max="16384" width="8.85546875" style="14"/>
  </cols>
  <sheetData>
    <row r="1" spans="1:18" s="3" customFormat="1" ht="52.5" hidden="1" customHeight="1">
      <c r="A1" s="1"/>
      <c r="B1" s="2"/>
      <c r="C1" s="2"/>
      <c r="D1" s="1"/>
      <c r="E1" s="1"/>
      <c r="F1" s="1"/>
      <c r="L1" s="16"/>
      <c r="M1" s="16"/>
      <c r="N1" s="16"/>
    </row>
    <row r="2" spans="1:18" s="5" customFormat="1" ht="42" hidden="1" customHeight="1">
      <c r="A2" s="4"/>
      <c r="B2" s="4"/>
      <c r="C2" s="4"/>
      <c r="D2" s="4"/>
      <c r="E2" s="4"/>
      <c r="F2" s="4"/>
      <c r="L2" s="17"/>
      <c r="M2" s="17"/>
      <c r="N2" s="17"/>
    </row>
    <row r="3" spans="1:18" s="6" customFormat="1" ht="45" hidden="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</row>
    <row r="4" spans="1:18" s="7" customFormat="1" ht="32.25" hidden="1" customHeight="1">
      <c r="L4" s="18"/>
      <c r="M4" s="18"/>
      <c r="N4" s="18"/>
    </row>
    <row r="5" spans="1:18" s="6" customFormat="1" ht="42" customHeight="1">
      <c r="A5" s="62" t="s">
        <v>55</v>
      </c>
      <c r="B5" s="62"/>
      <c r="C5" s="62"/>
      <c r="D5" s="62"/>
      <c r="E5" s="62"/>
      <c r="F5" s="62"/>
      <c r="G5" s="62"/>
      <c r="H5" s="62"/>
      <c r="I5" s="62"/>
      <c r="J5" s="63"/>
      <c r="K5" s="63"/>
      <c r="L5" s="63"/>
      <c r="M5" s="63"/>
      <c r="N5" s="63"/>
      <c r="O5" s="63"/>
      <c r="P5" s="63"/>
      <c r="Q5" s="72"/>
      <c r="R5" s="4"/>
    </row>
    <row r="6" spans="1:18" s="8" customFormat="1" ht="50.25" customHeight="1">
      <c r="A6" s="64" t="s">
        <v>35</v>
      </c>
      <c r="B6" s="65" t="s">
        <v>38</v>
      </c>
      <c r="C6" s="65" t="s">
        <v>39</v>
      </c>
      <c r="D6" s="65" t="s">
        <v>40</v>
      </c>
      <c r="E6" s="64" t="s">
        <v>45</v>
      </c>
      <c r="F6" s="65" t="s">
        <v>11</v>
      </c>
      <c r="G6" s="65" t="s">
        <v>20</v>
      </c>
      <c r="H6" s="65" t="s">
        <v>36</v>
      </c>
      <c r="I6" s="65" t="s">
        <v>37</v>
      </c>
      <c r="J6" s="65" t="s">
        <v>22</v>
      </c>
      <c r="K6" s="66" t="s">
        <v>41</v>
      </c>
      <c r="L6" s="69" t="s">
        <v>42</v>
      </c>
      <c r="M6" s="67" t="s">
        <v>47</v>
      </c>
      <c r="N6" s="60" t="s">
        <v>49</v>
      </c>
      <c r="O6" s="71" t="s">
        <v>52</v>
      </c>
      <c r="P6" s="60" t="s">
        <v>53</v>
      </c>
    </row>
    <row r="7" spans="1:18" s="9" customFormat="1" ht="112.9" customHeight="1">
      <c r="A7" s="64"/>
      <c r="B7" s="64"/>
      <c r="C7" s="64"/>
      <c r="D7" s="64"/>
      <c r="E7" s="64"/>
      <c r="F7" s="64"/>
      <c r="G7" s="64"/>
      <c r="H7" s="65"/>
      <c r="I7" s="65"/>
      <c r="J7" s="65"/>
      <c r="K7" s="66"/>
      <c r="L7" s="70"/>
      <c r="M7" s="68"/>
      <c r="N7" s="61"/>
      <c r="O7" s="61"/>
      <c r="P7" s="61"/>
    </row>
    <row r="8" spans="1:18" s="10" customFormat="1" ht="25.15" hidden="1" customHeight="1">
      <c r="A8" s="21" t="s">
        <v>2</v>
      </c>
      <c r="B8" s="11">
        <v>4</v>
      </c>
      <c r="C8" s="11">
        <v>5</v>
      </c>
      <c r="D8" s="11">
        <v>6</v>
      </c>
      <c r="E8" s="11" t="s">
        <v>16</v>
      </c>
      <c r="F8" s="11">
        <v>9</v>
      </c>
      <c r="G8" s="11">
        <v>10</v>
      </c>
      <c r="H8" s="11">
        <v>11</v>
      </c>
      <c r="I8" s="11" t="s">
        <v>32</v>
      </c>
      <c r="J8" s="11">
        <v>13</v>
      </c>
      <c r="K8" s="11" t="s">
        <v>5</v>
      </c>
      <c r="L8" s="19" t="s">
        <v>28</v>
      </c>
      <c r="M8" s="19"/>
      <c r="N8" s="19"/>
      <c r="O8" s="11">
        <v>16</v>
      </c>
      <c r="P8" s="19" t="s">
        <v>23</v>
      </c>
    </row>
    <row r="9" spans="1:18" s="22" customFormat="1" ht="38.25" customHeight="1">
      <c r="A9" s="25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 t="s">
        <v>44</v>
      </c>
      <c r="J9" s="26">
        <v>10</v>
      </c>
      <c r="K9" s="26" t="s">
        <v>46</v>
      </c>
      <c r="L9" s="27" t="s">
        <v>43</v>
      </c>
      <c r="M9" s="26" t="s">
        <v>48</v>
      </c>
      <c r="N9" s="27" t="s">
        <v>50</v>
      </c>
      <c r="O9" s="26" t="s">
        <v>51</v>
      </c>
      <c r="P9" s="27" t="s">
        <v>54</v>
      </c>
    </row>
    <row r="10" spans="1:18" ht="22.5" customHeight="1">
      <c r="A10" s="33" t="s">
        <v>33</v>
      </c>
      <c r="B10" s="34">
        <v>280</v>
      </c>
      <c r="C10" s="35">
        <v>11</v>
      </c>
      <c r="D10" s="36">
        <v>30</v>
      </c>
      <c r="E10" s="37">
        <v>0.5</v>
      </c>
      <c r="F10" s="38">
        <v>2392</v>
      </c>
      <c r="G10" s="39">
        <v>1.7</v>
      </c>
      <c r="H10" s="40">
        <v>1.302</v>
      </c>
      <c r="I10" s="39">
        <f>ROUND(E10*F10*49*G10*H10/1000,1)</f>
        <v>129.69999999999999</v>
      </c>
      <c r="J10" s="35">
        <v>8</v>
      </c>
      <c r="K10" s="39">
        <f>(C10+D10)*B10/1000+J10*E10</f>
        <v>15.48</v>
      </c>
      <c r="L10" s="41">
        <f>ROUND(I10+K10,1)</f>
        <v>145.19999999999999</v>
      </c>
      <c r="M10" s="39">
        <f>ROUND(I10*$N$37/100,1)</f>
        <v>78.599999999999994</v>
      </c>
      <c r="N10" s="41">
        <f>ROUND(K10*$N$37/100+M10,1)</f>
        <v>88</v>
      </c>
      <c r="O10" s="35">
        <f>ROUND(I10*$P$37/100,1)</f>
        <v>119.2</v>
      </c>
      <c r="P10" s="41">
        <f>ROUND(K10*$P$37/100+O10,1)</f>
        <v>133.4</v>
      </c>
      <c r="Q10" s="24"/>
    </row>
    <row r="11" spans="1:18" ht="30">
      <c r="A11" s="42" t="s">
        <v>0</v>
      </c>
      <c r="B11" s="43">
        <v>50</v>
      </c>
      <c r="C11" s="44">
        <v>11</v>
      </c>
      <c r="D11" s="45">
        <v>30</v>
      </c>
      <c r="E11" s="46">
        <v>0.25</v>
      </c>
      <c r="F11" s="47">
        <v>2392</v>
      </c>
      <c r="G11" s="48">
        <v>1.7</v>
      </c>
      <c r="H11" s="49">
        <v>1.302</v>
      </c>
      <c r="I11" s="48">
        <f t="shared" ref="I11:I34" si="0">ROUND(E11*F11*49*G11*H11/1000,1)</f>
        <v>64.900000000000006</v>
      </c>
      <c r="J11" s="44">
        <v>8</v>
      </c>
      <c r="K11" s="48">
        <f t="shared" ref="K11:K34" si="1">(C11+D11)*B11/1000+J11*E11</f>
        <v>4.05</v>
      </c>
      <c r="L11" s="50">
        <f t="shared" ref="L11:L34" si="2">ROUND(I11+K11,1)</f>
        <v>69</v>
      </c>
      <c r="M11" s="48">
        <f t="shared" ref="M11:M34" si="3">ROUND(I11*$N$37/100,1)</f>
        <v>39.299999999999997</v>
      </c>
      <c r="N11" s="50">
        <f t="shared" ref="N11:N34" si="4">ROUND(K11*$N$37/100+M11,1)</f>
        <v>41.8</v>
      </c>
      <c r="O11" s="44">
        <f t="shared" ref="O11:O34" si="5">ROUND(I11*$P$37/100,1)</f>
        <v>59.7</v>
      </c>
      <c r="P11" s="50">
        <f t="shared" ref="P11:P34" si="6">ROUND(K11*$P$37/100+O11,1)</f>
        <v>63.4</v>
      </c>
      <c r="Q11" s="24"/>
    </row>
    <row r="12" spans="1:18" ht="25.5" customHeight="1">
      <c r="A12" s="42" t="s">
        <v>8</v>
      </c>
      <c r="B12" s="43">
        <v>50</v>
      </c>
      <c r="C12" s="44">
        <v>11</v>
      </c>
      <c r="D12" s="45">
        <v>30</v>
      </c>
      <c r="E12" s="46">
        <v>0.25</v>
      </c>
      <c r="F12" s="47">
        <v>2392</v>
      </c>
      <c r="G12" s="48">
        <v>1.7</v>
      </c>
      <c r="H12" s="49">
        <v>1.302</v>
      </c>
      <c r="I12" s="48">
        <f t="shared" si="0"/>
        <v>64.900000000000006</v>
      </c>
      <c r="J12" s="44">
        <v>8</v>
      </c>
      <c r="K12" s="48">
        <f t="shared" si="1"/>
        <v>4.05</v>
      </c>
      <c r="L12" s="50">
        <f t="shared" si="2"/>
        <v>69</v>
      </c>
      <c r="M12" s="48">
        <f t="shared" si="3"/>
        <v>39.299999999999997</v>
      </c>
      <c r="N12" s="50">
        <f t="shared" si="4"/>
        <v>41.8</v>
      </c>
      <c r="O12" s="44">
        <f t="shared" si="5"/>
        <v>59.7</v>
      </c>
      <c r="P12" s="50">
        <f t="shared" si="6"/>
        <v>63.4</v>
      </c>
      <c r="Q12" s="24"/>
    </row>
    <row r="13" spans="1:18" ht="30">
      <c r="A13" s="42" t="s">
        <v>7</v>
      </c>
      <c r="B13" s="43">
        <v>25</v>
      </c>
      <c r="C13" s="44">
        <v>11</v>
      </c>
      <c r="D13" s="45">
        <v>30</v>
      </c>
      <c r="E13" s="46">
        <v>0.25</v>
      </c>
      <c r="F13" s="47">
        <v>2392</v>
      </c>
      <c r="G13" s="48">
        <v>1.7</v>
      </c>
      <c r="H13" s="49">
        <v>1.302</v>
      </c>
      <c r="I13" s="48">
        <f t="shared" si="0"/>
        <v>64.900000000000006</v>
      </c>
      <c r="J13" s="44">
        <v>8</v>
      </c>
      <c r="K13" s="48">
        <f t="shared" si="1"/>
        <v>3.0249999999999999</v>
      </c>
      <c r="L13" s="50">
        <f t="shared" si="2"/>
        <v>67.900000000000006</v>
      </c>
      <c r="M13" s="48">
        <f t="shared" si="3"/>
        <v>39.299999999999997</v>
      </c>
      <c r="N13" s="50">
        <f t="shared" si="4"/>
        <v>41.1</v>
      </c>
      <c r="O13" s="44">
        <f t="shared" si="5"/>
        <v>59.7</v>
      </c>
      <c r="P13" s="50">
        <f t="shared" si="6"/>
        <v>62.5</v>
      </c>
      <c r="Q13" s="24"/>
    </row>
    <row r="14" spans="1:18" ht="30">
      <c r="A14" s="42" t="s">
        <v>24</v>
      </c>
      <c r="B14" s="43">
        <v>140</v>
      </c>
      <c r="C14" s="44">
        <v>11</v>
      </c>
      <c r="D14" s="45">
        <v>30</v>
      </c>
      <c r="E14" s="46">
        <v>0.5</v>
      </c>
      <c r="F14" s="47">
        <v>2392</v>
      </c>
      <c r="G14" s="48">
        <v>1.7</v>
      </c>
      <c r="H14" s="49">
        <v>1.302</v>
      </c>
      <c r="I14" s="48">
        <f t="shared" si="0"/>
        <v>129.69999999999999</v>
      </c>
      <c r="J14" s="44">
        <v>8</v>
      </c>
      <c r="K14" s="48">
        <f t="shared" si="1"/>
        <v>9.74</v>
      </c>
      <c r="L14" s="50">
        <f t="shared" si="2"/>
        <v>139.4</v>
      </c>
      <c r="M14" s="48">
        <f t="shared" si="3"/>
        <v>78.599999999999994</v>
      </c>
      <c r="N14" s="50">
        <f t="shared" si="4"/>
        <v>84.5</v>
      </c>
      <c r="O14" s="44">
        <f t="shared" si="5"/>
        <v>119.2</v>
      </c>
      <c r="P14" s="50">
        <f t="shared" si="6"/>
        <v>128.19999999999999</v>
      </c>
      <c r="Q14" s="24"/>
    </row>
    <row r="15" spans="1:18" ht="21" customHeight="1">
      <c r="A15" s="42" t="s">
        <v>4</v>
      </c>
      <c r="B15" s="43">
        <v>40</v>
      </c>
      <c r="C15" s="44">
        <v>11</v>
      </c>
      <c r="D15" s="45">
        <v>30</v>
      </c>
      <c r="E15" s="46">
        <v>0.25</v>
      </c>
      <c r="F15" s="47">
        <v>2392</v>
      </c>
      <c r="G15" s="48">
        <v>1.7</v>
      </c>
      <c r="H15" s="49">
        <v>1.302</v>
      </c>
      <c r="I15" s="48">
        <f t="shared" si="0"/>
        <v>64.900000000000006</v>
      </c>
      <c r="J15" s="44">
        <v>8</v>
      </c>
      <c r="K15" s="48">
        <f t="shared" si="1"/>
        <v>3.6399999999999997</v>
      </c>
      <c r="L15" s="50">
        <f t="shared" si="2"/>
        <v>68.5</v>
      </c>
      <c r="M15" s="48">
        <f t="shared" si="3"/>
        <v>39.299999999999997</v>
      </c>
      <c r="N15" s="50">
        <f t="shared" si="4"/>
        <v>41.5</v>
      </c>
      <c r="O15" s="44">
        <f t="shared" si="5"/>
        <v>59.7</v>
      </c>
      <c r="P15" s="50">
        <f t="shared" si="6"/>
        <v>63</v>
      </c>
      <c r="Q15" s="24"/>
    </row>
    <row r="16" spans="1:18" ht="21.75" customHeight="1">
      <c r="A16" s="42" t="s">
        <v>6</v>
      </c>
      <c r="B16" s="43">
        <v>120</v>
      </c>
      <c r="C16" s="44">
        <v>11</v>
      </c>
      <c r="D16" s="45">
        <v>30</v>
      </c>
      <c r="E16" s="46">
        <v>0.5</v>
      </c>
      <c r="F16" s="47">
        <v>2392</v>
      </c>
      <c r="G16" s="48">
        <v>1.7</v>
      </c>
      <c r="H16" s="49">
        <v>1.302</v>
      </c>
      <c r="I16" s="48">
        <f t="shared" si="0"/>
        <v>129.69999999999999</v>
      </c>
      <c r="J16" s="44">
        <v>8</v>
      </c>
      <c r="K16" s="48">
        <f t="shared" si="1"/>
        <v>8.92</v>
      </c>
      <c r="L16" s="50">
        <f t="shared" si="2"/>
        <v>138.6</v>
      </c>
      <c r="M16" s="48">
        <f t="shared" si="3"/>
        <v>78.599999999999994</v>
      </c>
      <c r="N16" s="50">
        <f t="shared" si="4"/>
        <v>84</v>
      </c>
      <c r="O16" s="44">
        <f t="shared" si="5"/>
        <v>119.2</v>
      </c>
      <c r="P16" s="50">
        <f t="shared" si="6"/>
        <v>127.4</v>
      </c>
      <c r="Q16" s="24"/>
    </row>
    <row r="17" spans="1:17" ht="30">
      <c r="A17" s="42" t="s">
        <v>17</v>
      </c>
      <c r="B17" s="43">
        <v>240</v>
      </c>
      <c r="C17" s="44">
        <v>11</v>
      </c>
      <c r="D17" s="45">
        <v>30</v>
      </c>
      <c r="E17" s="46">
        <v>0.5</v>
      </c>
      <c r="F17" s="47">
        <v>2392</v>
      </c>
      <c r="G17" s="48">
        <v>1.7</v>
      </c>
      <c r="H17" s="49">
        <v>1.302</v>
      </c>
      <c r="I17" s="48">
        <f t="shared" si="0"/>
        <v>129.69999999999999</v>
      </c>
      <c r="J17" s="44">
        <v>8</v>
      </c>
      <c r="K17" s="48">
        <f t="shared" si="1"/>
        <v>13.84</v>
      </c>
      <c r="L17" s="50">
        <f t="shared" si="2"/>
        <v>143.5</v>
      </c>
      <c r="M17" s="48">
        <f t="shared" si="3"/>
        <v>78.599999999999994</v>
      </c>
      <c r="N17" s="50">
        <f t="shared" si="4"/>
        <v>87</v>
      </c>
      <c r="O17" s="44">
        <f t="shared" si="5"/>
        <v>119.2</v>
      </c>
      <c r="P17" s="50">
        <f t="shared" si="6"/>
        <v>131.9</v>
      </c>
      <c r="Q17" s="24"/>
    </row>
    <row r="18" spans="1:17" ht="18.75" customHeight="1">
      <c r="A18" s="42" t="s">
        <v>27</v>
      </c>
      <c r="B18" s="43">
        <v>40</v>
      </c>
      <c r="C18" s="44">
        <v>11</v>
      </c>
      <c r="D18" s="45">
        <v>30</v>
      </c>
      <c r="E18" s="46">
        <v>0.25</v>
      </c>
      <c r="F18" s="47">
        <v>2392</v>
      </c>
      <c r="G18" s="48">
        <v>1.7</v>
      </c>
      <c r="H18" s="49">
        <v>1.302</v>
      </c>
      <c r="I18" s="48">
        <f t="shared" si="0"/>
        <v>64.900000000000006</v>
      </c>
      <c r="J18" s="44">
        <v>8</v>
      </c>
      <c r="K18" s="48">
        <f t="shared" si="1"/>
        <v>3.6399999999999997</v>
      </c>
      <c r="L18" s="50">
        <f t="shared" si="2"/>
        <v>68.5</v>
      </c>
      <c r="M18" s="48">
        <f t="shared" si="3"/>
        <v>39.299999999999997</v>
      </c>
      <c r="N18" s="50">
        <f t="shared" si="4"/>
        <v>41.5</v>
      </c>
      <c r="O18" s="44">
        <f t="shared" si="5"/>
        <v>59.7</v>
      </c>
      <c r="P18" s="50">
        <f t="shared" si="6"/>
        <v>63</v>
      </c>
      <c r="Q18" s="24"/>
    </row>
    <row r="19" spans="1:17" ht="26.25" customHeight="1">
      <c r="A19" s="42" t="s">
        <v>21</v>
      </c>
      <c r="B19" s="43">
        <v>50</v>
      </c>
      <c r="C19" s="44">
        <v>11</v>
      </c>
      <c r="D19" s="45">
        <v>30</v>
      </c>
      <c r="E19" s="46">
        <v>0.25</v>
      </c>
      <c r="F19" s="47">
        <v>2392</v>
      </c>
      <c r="G19" s="48">
        <v>2.2000000000000002</v>
      </c>
      <c r="H19" s="49">
        <v>1.302</v>
      </c>
      <c r="I19" s="48">
        <f t="shared" si="0"/>
        <v>83.9</v>
      </c>
      <c r="J19" s="44">
        <v>8</v>
      </c>
      <c r="K19" s="48">
        <f t="shared" si="1"/>
        <v>4.05</v>
      </c>
      <c r="L19" s="50">
        <f t="shared" si="2"/>
        <v>88</v>
      </c>
      <c r="M19" s="48">
        <f t="shared" si="3"/>
        <v>50.8</v>
      </c>
      <c r="N19" s="50">
        <f t="shared" si="4"/>
        <v>53.3</v>
      </c>
      <c r="O19" s="44">
        <f t="shared" si="5"/>
        <v>77.099999999999994</v>
      </c>
      <c r="P19" s="50">
        <f t="shared" si="6"/>
        <v>80.8</v>
      </c>
      <c r="Q19" s="24"/>
    </row>
    <row r="20" spans="1:17" ht="18.75" customHeight="1">
      <c r="A20" s="42" t="s">
        <v>31</v>
      </c>
      <c r="B20" s="43">
        <v>40</v>
      </c>
      <c r="C20" s="44">
        <v>11</v>
      </c>
      <c r="D20" s="45">
        <v>30</v>
      </c>
      <c r="E20" s="46">
        <v>0.25</v>
      </c>
      <c r="F20" s="47">
        <v>2392</v>
      </c>
      <c r="G20" s="48">
        <v>2.2000000000000002</v>
      </c>
      <c r="H20" s="49">
        <v>1.302</v>
      </c>
      <c r="I20" s="48">
        <f t="shared" si="0"/>
        <v>83.9</v>
      </c>
      <c r="J20" s="44">
        <v>8</v>
      </c>
      <c r="K20" s="48">
        <f t="shared" si="1"/>
        <v>3.6399999999999997</v>
      </c>
      <c r="L20" s="50">
        <f t="shared" si="2"/>
        <v>87.5</v>
      </c>
      <c r="M20" s="48">
        <f t="shared" si="3"/>
        <v>50.8</v>
      </c>
      <c r="N20" s="50">
        <f t="shared" si="4"/>
        <v>53</v>
      </c>
      <c r="O20" s="44">
        <f t="shared" si="5"/>
        <v>77.099999999999994</v>
      </c>
      <c r="P20" s="50">
        <f t="shared" si="6"/>
        <v>80.400000000000006</v>
      </c>
      <c r="Q20" s="24"/>
    </row>
    <row r="21" spans="1:17" ht="30">
      <c r="A21" s="42" t="s">
        <v>14</v>
      </c>
      <c r="B21" s="43">
        <v>80</v>
      </c>
      <c r="C21" s="44">
        <v>11</v>
      </c>
      <c r="D21" s="45">
        <v>30</v>
      </c>
      <c r="E21" s="46">
        <v>0.5</v>
      </c>
      <c r="F21" s="47">
        <v>2392</v>
      </c>
      <c r="G21" s="48">
        <v>1.7</v>
      </c>
      <c r="H21" s="49">
        <v>1.302</v>
      </c>
      <c r="I21" s="48">
        <f t="shared" si="0"/>
        <v>129.69999999999999</v>
      </c>
      <c r="J21" s="44">
        <v>8</v>
      </c>
      <c r="K21" s="48">
        <f t="shared" si="1"/>
        <v>7.2799999999999994</v>
      </c>
      <c r="L21" s="50">
        <f t="shared" si="2"/>
        <v>137</v>
      </c>
      <c r="M21" s="48">
        <f t="shared" si="3"/>
        <v>78.599999999999994</v>
      </c>
      <c r="N21" s="50">
        <f t="shared" si="4"/>
        <v>83</v>
      </c>
      <c r="O21" s="44">
        <f t="shared" si="5"/>
        <v>119.2</v>
      </c>
      <c r="P21" s="50">
        <f t="shared" si="6"/>
        <v>125.9</v>
      </c>
      <c r="Q21" s="24"/>
    </row>
    <row r="22" spans="1:17" ht="21.75" customHeight="1">
      <c r="A22" s="42" t="s">
        <v>10</v>
      </c>
      <c r="B22" s="43">
        <v>600</v>
      </c>
      <c r="C22" s="44">
        <v>11</v>
      </c>
      <c r="D22" s="45">
        <v>30</v>
      </c>
      <c r="E22" s="46">
        <v>0.5</v>
      </c>
      <c r="F22" s="47">
        <v>2392</v>
      </c>
      <c r="G22" s="48">
        <v>1.7</v>
      </c>
      <c r="H22" s="49">
        <v>1.302</v>
      </c>
      <c r="I22" s="48">
        <f t="shared" si="0"/>
        <v>129.69999999999999</v>
      </c>
      <c r="J22" s="44">
        <v>8</v>
      </c>
      <c r="K22" s="48">
        <f t="shared" si="1"/>
        <v>28.6</v>
      </c>
      <c r="L22" s="50">
        <f t="shared" si="2"/>
        <v>158.30000000000001</v>
      </c>
      <c r="M22" s="48">
        <f t="shared" si="3"/>
        <v>78.599999999999994</v>
      </c>
      <c r="N22" s="50">
        <f t="shared" si="4"/>
        <v>95.9</v>
      </c>
      <c r="O22" s="44">
        <f t="shared" si="5"/>
        <v>119.2</v>
      </c>
      <c r="P22" s="50">
        <f t="shared" si="6"/>
        <v>145.5</v>
      </c>
      <c r="Q22" s="24"/>
    </row>
    <row r="23" spans="1:17" ht="22.5" customHeight="1">
      <c r="A23" s="42" t="s">
        <v>18</v>
      </c>
      <c r="B23" s="43">
        <v>300</v>
      </c>
      <c r="C23" s="44">
        <v>11</v>
      </c>
      <c r="D23" s="45">
        <v>30</v>
      </c>
      <c r="E23" s="46">
        <v>0.5</v>
      </c>
      <c r="F23" s="47">
        <v>2392</v>
      </c>
      <c r="G23" s="48">
        <v>2.2000000000000002</v>
      </c>
      <c r="H23" s="49">
        <v>1.302</v>
      </c>
      <c r="I23" s="48">
        <f t="shared" si="0"/>
        <v>167.9</v>
      </c>
      <c r="J23" s="44">
        <v>8</v>
      </c>
      <c r="K23" s="48">
        <f t="shared" si="1"/>
        <v>16.3</v>
      </c>
      <c r="L23" s="50">
        <f t="shared" si="2"/>
        <v>184.2</v>
      </c>
      <c r="M23" s="48">
        <f t="shared" si="3"/>
        <v>101.8</v>
      </c>
      <c r="N23" s="50">
        <f t="shared" si="4"/>
        <v>111.7</v>
      </c>
      <c r="O23" s="44">
        <f t="shared" si="5"/>
        <v>154.30000000000001</v>
      </c>
      <c r="P23" s="50">
        <f t="shared" si="6"/>
        <v>169.3</v>
      </c>
      <c r="Q23" s="24"/>
    </row>
    <row r="24" spans="1:17" ht="21.75" customHeight="1">
      <c r="A24" s="42" t="s">
        <v>1</v>
      </c>
      <c r="B24" s="43">
        <v>90</v>
      </c>
      <c r="C24" s="44">
        <v>11</v>
      </c>
      <c r="D24" s="45">
        <v>30</v>
      </c>
      <c r="E24" s="46">
        <v>0.5</v>
      </c>
      <c r="F24" s="47">
        <v>2392</v>
      </c>
      <c r="G24" s="48">
        <v>1.7</v>
      </c>
      <c r="H24" s="49">
        <v>1.302</v>
      </c>
      <c r="I24" s="48">
        <f t="shared" si="0"/>
        <v>129.69999999999999</v>
      </c>
      <c r="J24" s="44">
        <v>8</v>
      </c>
      <c r="K24" s="48">
        <f t="shared" si="1"/>
        <v>7.6899999999999995</v>
      </c>
      <c r="L24" s="50">
        <f t="shared" si="2"/>
        <v>137.4</v>
      </c>
      <c r="M24" s="48">
        <f t="shared" si="3"/>
        <v>78.599999999999994</v>
      </c>
      <c r="N24" s="50">
        <f t="shared" si="4"/>
        <v>83.3</v>
      </c>
      <c r="O24" s="44">
        <f t="shared" si="5"/>
        <v>119.2</v>
      </c>
      <c r="P24" s="50">
        <f t="shared" si="6"/>
        <v>126.3</v>
      </c>
      <c r="Q24" s="24"/>
    </row>
    <row r="25" spans="1:17" ht="20.25" customHeight="1">
      <c r="A25" s="42" t="s">
        <v>9</v>
      </c>
      <c r="B25" s="43">
        <v>40</v>
      </c>
      <c r="C25" s="44">
        <v>11</v>
      </c>
      <c r="D25" s="45">
        <v>30</v>
      </c>
      <c r="E25" s="46">
        <v>0.25</v>
      </c>
      <c r="F25" s="47">
        <v>2392</v>
      </c>
      <c r="G25" s="48">
        <v>1.7</v>
      </c>
      <c r="H25" s="49">
        <v>1.302</v>
      </c>
      <c r="I25" s="48">
        <f t="shared" si="0"/>
        <v>64.900000000000006</v>
      </c>
      <c r="J25" s="44">
        <v>8</v>
      </c>
      <c r="K25" s="48">
        <f t="shared" si="1"/>
        <v>3.6399999999999997</v>
      </c>
      <c r="L25" s="50">
        <f t="shared" si="2"/>
        <v>68.5</v>
      </c>
      <c r="M25" s="48">
        <f t="shared" si="3"/>
        <v>39.299999999999997</v>
      </c>
      <c r="N25" s="50">
        <f t="shared" si="4"/>
        <v>41.5</v>
      </c>
      <c r="O25" s="44">
        <f t="shared" si="5"/>
        <v>59.7</v>
      </c>
      <c r="P25" s="50">
        <f t="shared" si="6"/>
        <v>63</v>
      </c>
      <c r="Q25" s="24"/>
    </row>
    <row r="26" spans="1:17" ht="21.75" customHeight="1">
      <c r="A26" s="42" t="s">
        <v>19</v>
      </c>
      <c r="B26" s="43">
        <v>290</v>
      </c>
      <c r="C26" s="44">
        <v>11</v>
      </c>
      <c r="D26" s="45">
        <v>30</v>
      </c>
      <c r="E26" s="46">
        <v>0.5</v>
      </c>
      <c r="F26" s="47">
        <v>2392</v>
      </c>
      <c r="G26" s="48">
        <v>1.7</v>
      </c>
      <c r="H26" s="49">
        <v>1.302</v>
      </c>
      <c r="I26" s="48">
        <f t="shared" si="0"/>
        <v>129.69999999999999</v>
      </c>
      <c r="J26" s="44">
        <v>8</v>
      </c>
      <c r="K26" s="48">
        <f t="shared" si="1"/>
        <v>15.89</v>
      </c>
      <c r="L26" s="50">
        <f t="shared" si="2"/>
        <v>145.6</v>
      </c>
      <c r="M26" s="48">
        <f t="shared" si="3"/>
        <v>78.599999999999994</v>
      </c>
      <c r="N26" s="50">
        <f t="shared" si="4"/>
        <v>88.2</v>
      </c>
      <c r="O26" s="44">
        <f t="shared" si="5"/>
        <v>119.2</v>
      </c>
      <c r="P26" s="50">
        <f t="shared" si="6"/>
        <v>133.80000000000001</v>
      </c>
      <c r="Q26" s="24"/>
    </row>
    <row r="27" spans="1:17" ht="30">
      <c r="A27" s="42" t="s">
        <v>13</v>
      </c>
      <c r="B27" s="43">
        <v>100</v>
      </c>
      <c r="C27" s="44">
        <v>11</v>
      </c>
      <c r="D27" s="45">
        <v>30</v>
      </c>
      <c r="E27" s="46">
        <v>0.5</v>
      </c>
      <c r="F27" s="47">
        <v>2392</v>
      </c>
      <c r="G27" s="48">
        <v>1.7</v>
      </c>
      <c r="H27" s="49">
        <v>1.302</v>
      </c>
      <c r="I27" s="48">
        <f t="shared" si="0"/>
        <v>129.69999999999999</v>
      </c>
      <c r="J27" s="44">
        <v>8</v>
      </c>
      <c r="K27" s="48">
        <f t="shared" si="1"/>
        <v>8.1</v>
      </c>
      <c r="L27" s="50">
        <f t="shared" si="2"/>
        <v>137.80000000000001</v>
      </c>
      <c r="M27" s="48">
        <f t="shared" si="3"/>
        <v>78.599999999999994</v>
      </c>
      <c r="N27" s="50">
        <f t="shared" si="4"/>
        <v>83.5</v>
      </c>
      <c r="O27" s="44">
        <f t="shared" si="5"/>
        <v>119.2</v>
      </c>
      <c r="P27" s="50">
        <f t="shared" si="6"/>
        <v>126.6</v>
      </c>
      <c r="Q27" s="24"/>
    </row>
    <row r="28" spans="1:17" ht="23.25" customHeight="1">
      <c r="A28" s="42" t="s">
        <v>25</v>
      </c>
      <c r="B28" s="43">
        <v>310</v>
      </c>
      <c r="C28" s="44">
        <v>11</v>
      </c>
      <c r="D28" s="45">
        <v>30</v>
      </c>
      <c r="E28" s="46">
        <v>0.5</v>
      </c>
      <c r="F28" s="47">
        <v>2392</v>
      </c>
      <c r="G28" s="48">
        <v>1.7</v>
      </c>
      <c r="H28" s="49">
        <v>1.302</v>
      </c>
      <c r="I28" s="48">
        <f t="shared" si="0"/>
        <v>129.69999999999999</v>
      </c>
      <c r="J28" s="44">
        <v>8</v>
      </c>
      <c r="K28" s="48">
        <f t="shared" si="1"/>
        <v>16.71</v>
      </c>
      <c r="L28" s="50">
        <f t="shared" si="2"/>
        <v>146.4</v>
      </c>
      <c r="M28" s="48">
        <f t="shared" si="3"/>
        <v>78.599999999999994</v>
      </c>
      <c r="N28" s="50">
        <f t="shared" si="4"/>
        <v>88.7</v>
      </c>
      <c r="O28" s="44">
        <f t="shared" si="5"/>
        <v>119.2</v>
      </c>
      <c r="P28" s="50">
        <f t="shared" si="6"/>
        <v>134.6</v>
      </c>
      <c r="Q28" s="24"/>
    </row>
    <row r="29" spans="1:17" ht="19.5" customHeight="1">
      <c r="A29" s="42" t="s">
        <v>34</v>
      </c>
      <c r="B29" s="43">
        <v>700</v>
      </c>
      <c r="C29" s="44">
        <v>11</v>
      </c>
      <c r="D29" s="45">
        <v>30</v>
      </c>
      <c r="E29" s="46">
        <v>0.5</v>
      </c>
      <c r="F29" s="47">
        <v>2392</v>
      </c>
      <c r="G29" s="48">
        <v>1.7</v>
      </c>
      <c r="H29" s="49">
        <v>1.302</v>
      </c>
      <c r="I29" s="48">
        <f t="shared" si="0"/>
        <v>129.69999999999999</v>
      </c>
      <c r="J29" s="44">
        <v>8</v>
      </c>
      <c r="K29" s="48">
        <f t="shared" si="1"/>
        <v>32.700000000000003</v>
      </c>
      <c r="L29" s="50">
        <f t="shared" si="2"/>
        <v>162.4</v>
      </c>
      <c r="M29" s="48">
        <f t="shared" si="3"/>
        <v>78.599999999999994</v>
      </c>
      <c r="N29" s="50">
        <f>ROUND(K29*$N$37/100+M29,1)+0.2</f>
        <v>98.600000000000009</v>
      </c>
      <c r="O29" s="44">
        <f t="shared" si="5"/>
        <v>119.2</v>
      </c>
      <c r="P29" s="50">
        <f>ROUND(K29*$P$37/100+O29,1)+0.3</f>
        <v>149.60000000000002</v>
      </c>
      <c r="Q29" s="24"/>
    </row>
    <row r="30" spans="1:17" ht="19.5" customHeight="1">
      <c r="A30" s="42" t="s">
        <v>15</v>
      </c>
      <c r="B30" s="43">
        <v>700</v>
      </c>
      <c r="C30" s="44">
        <v>11</v>
      </c>
      <c r="D30" s="45">
        <v>30</v>
      </c>
      <c r="E30" s="46">
        <v>0.5</v>
      </c>
      <c r="F30" s="47">
        <v>2392</v>
      </c>
      <c r="G30" s="48">
        <v>2.2000000000000002</v>
      </c>
      <c r="H30" s="49">
        <v>1.302</v>
      </c>
      <c r="I30" s="48">
        <f t="shared" si="0"/>
        <v>167.9</v>
      </c>
      <c r="J30" s="44">
        <v>8</v>
      </c>
      <c r="K30" s="48">
        <f t="shared" si="1"/>
        <v>32.700000000000003</v>
      </c>
      <c r="L30" s="50">
        <f t="shared" si="2"/>
        <v>200.6</v>
      </c>
      <c r="M30" s="48">
        <f t="shared" si="3"/>
        <v>101.8</v>
      </c>
      <c r="N30" s="50">
        <f>ROUND(K30*$N$37/100+M30,1)+0.2</f>
        <v>121.8</v>
      </c>
      <c r="O30" s="44">
        <f t="shared" si="5"/>
        <v>154.30000000000001</v>
      </c>
      <c r="P30" s="50">
        <f t="shared" si="6"/>
        <v>184.4</v>
      </c>
      <c r="Q30" s="24"/>
    </row>
    <row r="31" spans="1:17" ht="18.75" customHeight="1">
      <c r="A31" s="42" t="s">
        <v>3</v>
      </c>
      <c r="B31" s="43">
        <v>560</v>
      </c>
      <c r="C31" s="44">
        <v>11</v>
      </c>
      <c r="D31" s="45">
        <v>30</v>
      </c>
      <c r="E31" s="46">
        <v>0.5</v>
      </c>
      <c r="F31" s="47">
        <v>2392</v>
      </c>
      <c r="G31" s="48">
        <v>1.7</v>
      </c>
      <c r="H31" s="49">
        <v>1.302</v>
      </c>
      <c r="I31" s="48">
        <f t="shared" si="0"/>
        <v>129.69999999999999</v>
      </c>
      <c r="J31" s="44">
        <v>8</v>
      </c>
      <c r="K31" s="48">
        <f t="shared" si="1"/>
        <v>26.96</v>
      </c>
      <c r="L31" s="50">
        <f t="shared" si="2"/>
        <v>156.69999999999999</v>
      </c>
      <c r="M31" s="48">
        <f t="shared" si="3"/>
        <v>78.599999999999994</v>
      </c>
      <c r="N31" s="50">
        <f t="shared" si="4"/>
        <v>94.9</v>
      </c>
      <c r="O31" s="44">
        <f t="shared" si="5"/>
        <v>119.2</v>
      </c>
      <c r="P31" s="50">
        <f t="shared" si="6"/>
        <v>144</v>
      </c>
      <c r="Q31" s="24"/>
    </row>
    <row r="32" spans="1:17" ht="19.5" customHeight="1">
      <c r="A32" s="42" t="s">
        <v>26</v>
      </c>
      <c r="B32" s="43">
        <v>60</v>
      </c>
      <c r="C32" s="44">
        <v>11</v>
      </c>
      <c r="D32" s="45">
        <v>30</v>
      </c>
      <c r="E32" s="46">
        <v>0.5</v>
      </c>
      <c r="F32" s="47">
        <v>2392</v>
      </c>
      <c r="G32" s="48">
        <v>1.7</v>
      </c>
      <c r="H32" s="49">
        <v>1.302</v>
      </c>
      <c r="I32" s="48">
        <f t="shared" si="0"/>
        <v>129.69999999999999</v>
      </c>
      <c r="J32" s="44">
        <v>8</v>
      </c>
      <c r="K32" s="48">
        <f t="shared" si="1"/>
        <v>6.46</v>
      </c>
      <c r="L32" s="50">
        <f t="shared" si="2"/>
        <v>136.19999999999999</v>
      </c>
      <c r="M32" s="48">
        <f t="shared" si="3"/>
        <v>78.599999999999994</v>
      </c>
      <c r="N32" s="50">
        <f t="shared" si="4"/>
        <v>82.5</v>
      </c>
      <c r="O32" s="44">
        <f t="shared" si="5"/>
        <v>119.2</v>
      </c>
      <c r="P32" s="50">
        <f t="shared" si="6"/>
        <v>125.1</v>
      </c>
      <c r="Q32" s="24"/>
    </row>
    <row r="33" spans="1:17" ht="18.75" customHeight="1">
      <c r="A33" s="42" t="s">
        <v>12</v>
      </c>
      <c r="B33" s="43">
        <v>250</v>
      </c>
      <c r="C33" s="44">
        <v>11</v>
      </c>
      <c r="D33" s="45">
        <v>30</v>
      </c>
      <c r="E33" s="46">
        <v>0.5</v>
      </c>
      <c r="F33" s="47">
        <v>2392</v>
      </c>
      <c r="G33" s="48">
        <v>1.7</v>
      </c>
      <c r="H33" s="49">
        <v>1.302</v>
      </c>
      <c r="I33" s="48">
        <f t="shared" si="0"/>
        <v>129.69999999999999</v>
      </c>
      <c r="J33" s="44">
        <v>8</v>
      </c>
      <c r="K33" s="48">
        <f t="shared" si="1"/>
        <v>14.25</v>
      </c>
      <c r="L33" s="50">
        <f t="shared" si="2"/>
        <v>144</v>
      </c>
      <c r="M33" s="48">
        <f t="shared" si="3"/>
        <v>78.599999999999994</v>
      </c>
      <c r="N33" s="50">
        <f t="shared" si="4"/>
        <v>87.2</v>
      </c>
      <c r="O33" s="44">
        <f t="shared" si="5"/>
        <v>119.2</v>
      </c>
      <c r="P33" s="50">
        <f t="shared" si="6"/>
        <v>132.30000000000001</v>
      </c>
      <c r="Q33" s="24"/>
    </row>
    <row r="34" spans="1:17" ht="18.75" customHeight="1">
      <c r="A34" s="51" t="s">
        <v>30</v>
      </c>
      <c r="B34" s="52">
        <v>200</v>
      </c>
      <c r="C34" s="53">
        <v>11</v>
      </c>
      <c r="D34" s="54">
        <v>30</v>
      </c>
      <c r="E34" s="55">
        <v>0.5</v>
      </c>
      <c r="F34" s="56">
        <v>2392</v>
      </c>
      <c r="G34" s="57">
        <v>1.7</v>
      </c>
      <c r="H34" s="58">
        <v>1.302</v>
      </c>
      <c r="I34" s="57">
        <f t="shared" si="0"/>
        <v>129.69999999999999</v>
      </c>
      <c r="J34" s="53">
        <v>8</v>
      </c>
      <c r="K34" s="57">
        <f t="shared" si="1"/>
        <v>12.2</v>
      </c>
      <c r="L34" s="59">
        <f t="shared" si="2"/>
        <v>141.9</v>
      </c>
      <c r="M34" s="57">
        <f t="shared" si="3"/>
        <v>78.599999999999994</v>
      </c>
      <c r="N34" s="59">
        <f t="shared" si="4"/>
        <v>86</v>
      </c>
      <c r="O34" s="53">
        <f t="shared" si="5"/>
        <v>119.2</v>
      </c>
      <c r="P34" s="59">
        <f t="shared" si="6"/>
        <v>130.4</v>
      </c>
      <c r="Q34" s="24"/>
    </row>
    <row r="35" spans="1:17" s="12" customFormat="1" ht="22.5" customHeight="1">
      <c r="A35" s="28" t="s">
        <v>29</v>
      </c>
      <c r="B35" s="29">
        <f>SUM(B10:B34)</f>
        <v>5355</v>
      </c>
      <c r="C35" s="30"/>
      <c r="D35" s="31"/>
      <c r="E35" s="31">
        <f>SUM(E10:E34)</f>
        <v>10.5</v>
      </c>
      <c r="F35" s="31"/>
      <c r="G35" s="31"/>
      <c r="H35" s="31"/>
      <c r="I35" s="32">
        <f>SUM(I10:I34)</f>
        <v>2838.4999999999995</v>
      </c>
      <c r="J35" s="32"/>
      <c r="K35" s="32">
        <f t="shared" ref="K35:P35" si="7">SUM(K10:K34)</f>
        <v>303.55499999999995</v>
      </c>
      <c r="L35" s="32">
        <f t="shared" si="7"/>
        <v>3142.1</v>
      </c>
      <c r="M35" s="32">
        <f t="shared" si="7"/>
        <v>1719.9999999999993</v>
      </c>
      <c r="N35" s="32">
        <f t="shared" si="7"/>
        <v>1904.3000000000002</v>
      </c>
      <c r="O35" s="32">
        <f t="shared" si="7"/>
        <v>2608.9999999999995</v>
      </c>
      <c r="P35" s="32">
        <f t="shared" si="7"/>
        <v>2888.2</v>
      </c>
    </row>
    <row r="36" spans="1:17">
      <c r="A36" s="13"/>
      <c r="B36" s="1"/>
      <c r="C36" s="1"/>
      <c r="D36" s="1"/>
      <c r="E36" s="1"/>
      <c r="F36" s="15"/>
    </row>
    <row r="37" spans="1:17" hidden="1">
      <c r="A37" s="13"/>
      <c r="B37" s="1"/>
      <c r="C37" s="1"/>
      <c r="D37" s="1"/>
      <c r="E37" s="1"/>
      <c r="F37" s="15"/>
      <c r="N37">
        <f>100-39.394032</f>
        <v>60.605967999999997</v>
      </c>
      <c r="P37">
        <f>100-8.079589</f>
        <v>91.920411000000001</v>
      </c>
    </row>
    <row r="38" spans="1:17" hidden="1">
      <c r="A38" s="13"/>
      <c r="B38" s="1"/>
      <c r="C38" s="1"/>
      <c r="D38" s="1"/>
      <c r="E38" s="1"/>
      <c r="F38" s="15"/>
      <c r="N38">
        <v>1904.3</v>
      </c>
      <c r="P38">
        <v>2888.2</v>
      </c>
    </row>
    <row r="39" spans="1:17" hidden="1">
      <c r="A39" s="13"/>
      <c r="B39" s="1"/>
      <c r="C39" s="1"/>
      <c r="D39" s="1"/>
      <c r="E39" s="1"/>
      <c r="F39" s="15"/>
      <c r="N39" s="23">
        <f>N38-N35</f>
        <v>0</v>
      </c>
      <c r="P39" s="23">
        <f>P38-P35</f>
        <v>0</v>
      </c>
    </row>
    <row r="40" spans="1:17">
      <c r="A40" s="13"/>
      <c r="B40" s="1"/>
      <c r="C40" s="1"/>
      <c r="D40" s="1"/>
      <c r="E40" s="1"/>
      <c r="F40" s="15"/>
    </row>
    <row r="41" spans="1:17" ht="15" customHeight="1">
      <c r="A41" s="13"/>
      <c r="B41" s="1"/>
      <c r="C41" s="1"/>
      <c r="D41" s="1"/>
      <c r="E41" s="1"/>
      <c r="F41" s="15"/>
    </row>
    <row r="42" spans="1:17" ht="15" customHeight="1">
      <c r="A42" s="13"/>
      <c r="B42" s="1"/>
      <c r="C42" s="1"/>
      <c r="D42" s="1"/>
      <c r="E42" s="1"/>
      <c r="F42" s="15"/>
    </row>
    <row r="43" spans="1:17" ht="15" customHeight="1">
      <c r="A43" s="13"/>
      <c r="B43" s="1"/>
      <c r="C43" s="1"/>
      <c r="D43" s="1"/>
      <c r="E43" s="1"/>
      <c r="F43" s="15"/>
    </row>
    <row r="44" spans="1:17" ht="15" customHeight="1">
      <c r="A44" s="13"/>
      <c r="B44" s="1"/>
      <c r="C44" s="1"/>
      <c r="D44" s="1"/>
      <c r="E44" s="1"/>
      <c r="F44" s="15"/>
    </row>
    <row r="45" spans="1:17" ht="15" customHeight="1">
      <c r="A45" s="13"/>
      <c r="B45" s="1"/>
      <c r="C45" s="1"/>
      <c r="D45" s="1"/>
      <c r="E45" s="1"/>
      <c r="F45" s="15"/>
    </row>
    <row r="46" spans="1:17" ht="15" customHeight="1">
      <c r="A46" s="13"/>
      <c r="B46" s="1"/>
      <c r="C46" s="1"/>
      <c r="D46" s="1"/>
      <c r="E46" s="1"/>
      <c r="F46" s="15"/>
    </row>
    <row r="47" spans="1:17" ht="15" customHeight="1">
      <c r="A47" s="13"/>
      <c r="B47" s="1"/>
      <c r="C47" s="1"/>
      <c r="D47" s="1"/>
      <c r="E47" s="1"/>
      <c r="F47" s="15"/>
    </row>
    <row r="48" spans="1:17" ht="15" customHeight="1">
      <c r="A48" s="13"/>
      <c r="B48" s="1"/>
      <c r="C48" s="1"/>
      <c r="D48" s="1"/>
      <c r="E48" s="1"/>
      <c r="F48" s="15"/>
    </row>
    <row r="49" spans="1:6" ht="15" customHeight="1">
      <c r="A49" s="13"/>
      <c r="B49" s="1"/>
      <c r="C49" s="1"/>
      <c r="D49" s="1"/>
      <c r="E49" s="1"/>
      <c r="F49" s="15"/>
    </row>
    <row r="50" spans="1:6" ht="15" customHeight="1">
      <c r="A50" s="13"/>
      <c r="B50" s="1"/>
      <c r="C50" s="1"/>
      <c r="D50" s="1"/>
      <c r="E50" s="1"/>
      <c r="F50" s="15"/>
    </row>
    <row r="51" spans="1:6" ht="15" customHeight="1">
      <c r="A51" s="13"/>
      <c r="B51" s="1"/>
      <c r="C51" s="1"/>
      <c r="D51" s="1"/>
      <c r="E51" s="1"/>
      <c r="F51" s="15"/>
    </row>
    <row r="52" spans="1:6" ht="15" customHeight="1">
      <c r="A52" s="13"/>
      <c r="B52" s="1"/>
      <c r="C52" s="1"/>
      <c r="D52" s="1"/>
      <c r="E52" s="1"/>
      <c r="F52" s="15"/>
    </row>
    <row r="53" spans="1:6" ht="15" customHeight="1">
      <c r="A53" s="13"/>
      <c r="B53" s="1"/>
      <c r="C53" s="1"/>
      <c r="D53" s="1"/>
      <c r="E53" s="1"/>
      <c r="F53" s="15"/>
    </row>
    <row r="54" spans="1:6" ht="15" customHeight="1">
      <c r="A54" s="13"/>
      <c r="B54" s="1"/>
      <c r="C54" s="1"/>
      <c r="D54" s="1"/>
      <c r="E54" s="1"/>
      <c r="F54" s="15"/>
    </row>
    <row r="55" spans="1:6" ht="15" customHeight="1">
      <c r="A55" s="13"/>
      <c r="B55" s="1"/>
      <c r="C55" s="1"/>
      <c r="D55" s="1"/>
      <c r="E55" s="1"/>
      <c r="F55" s="15"/>
    </row>
    <row r="56" spans="1:6" ht="15" customHeight="1">
      <c r="A56" s="13"/>
      <c r="B56" s="1"/>
      <c r="C56" s="1"/>
      <c r="D56" s="1"/>
      <c r="E56" s="1"/>
      <c r="F56" s="15"/>
    </row>
    <row r="57" spans="1:6" ht="15" customHeight="1">
      <c r="A57" s="13"/>
      <c r="B57" s="1"/>
      <c r="C57" s="1"/>
      <c r="D57" s="1"/>
      <c r="E57" s="1"/>
      <c r="F57" s="15"/>
    </row>
    <row r="58" spans="1:6" ht="15" customHeight="1">
      <c r="A58" s="13"/>
      <c r="B58" s="1"/>
      <c r="C58" s="1"/>
      <c r="D58" s="1"/>
      <c r="E58" s="1"/>
      <c r="F58" s="15"/>
    </row>
    <row r="59" spans="1:6" ht="15" customHeight="1">
      <c r="A59" s="13"/>
      <c r="B59" s="1"/>
      <c r="C59" s="1"/>
      <c r="D59" s="1"/>
      <c r="E59" s="1"/>
      <c r="F59" s="15"/>
    </row>
    <row r="60" spans="1:6" ht="15" customHeight="1">
      <c r="A60" s="13"/>
      <c r="B60" s="1"/>
      <c r="C60" s="1"/>
      <c r="D60" s="1"/>
      <c r="E60" s="1"/>
      <c r="F60" s="15"/>
    </row>
    <row r="61" spans="1:6" ht="15" customHeight="1">
      <c r="A61" s="13"/>
      <c r="B61" s="1"/>
      <c r="C61" s="1"/>
      <c r="D61" s="1"/>
      <c r="E61" s="1"/>
      <c r="F61" s="15"/>
    </row>
    <row r="62" spans="1:6" ht="15" customHeight="1">
      <c r="A62" s="13"/>
      <c r="B62" s="1"/>
      <c r="C62" s="1"/>
      <c r="D62" s="1"/>
      <c r="E62" s="1"/>
      <c r="F62" s="15"/>
    </row>
    <row r="63" spans="1:6" ht="15" customHeight="1">
      <c r="A63" s="13"/>
      <c r="B63" s="1"/>
      <c r="C63" s="1"/>
      <c r="D63" s="1"/>
      <c r="E63" s="1"/>
      <c r="F63" s="15"/>
    </row>
    <row r="64" spans="1:6" ht="15" customHeight="1">
      <c r="A64" s="13"/>
      <c r="B64" s="1"/>
      <c r="C64" s="1"/>
      <c r="D64" s="1"/>
      <c r="E64" s="1"/>
      <c r="F64" s="15"/>
    </row>
    <row r="65" spans="1:6" ht="15" customHeight="1">
      <c r="A65" s="13"/>
      <c r="B65" s="1"/>
      <c r="C65" s="1"/>
      <c r="D65" s="1"/>
      <c r="E65" s="1"/>
      <c r="F65" s="15"/>
    </row>
    <row r="66" spans="1:6" ht="15" customHeight="1">
      <c r="A66" s="13"/>
      <c r="B66" s="1"/>
      <c r="C66" s="1"/>
      <c r="D66" s="1"/>
      <c r="E66" s="1"/>
      <c r="F66" s="15"/>
    </row>
    <row r="67" spans="1:6" ht="15" customHeight="1">
      <c r="A67" s="13"/>
      <c r="B67" s="1"/>
      <c r="C67" s="1"/>
      <c r="D67" s="1"/>
      <c r="E67" s="1"/>
      <c r="F67" s="15"/>
    </row>
    <row r="68" spans="1:6" ht="15" customHeight="1">
      <c r="A68" s="13"/>
      <c r="B68" s="1"/>
      <c r="C68" s="1"/>
      <c r="D68" s="1"/>
      <c r="E68" s="1"/>
      <c r="F68" s="15"/>
    </row>
    <row r="69" spans="1:6" ht="15" customHeight="1">
      <c r="A69" s="13"/>
      <c r="B69" s="1"/>
      <c r="C69" s="1"/>
      <c r="D69" s="1"/>
      <c r="E69" s="1"/>
      <c r="F69" s="15"/>
    </row>
    <row r="70" spans="1:6" ht="15" customHeight="1">
      <c r="A70" s="13"/>
      <c r="B70" s="1"/>
      <c r="C70" s="1"/>
      <c r="D70" s="1"/>
      <c r="E70" s="1"/>
      <c r="F70" s="15"/>
    </row>
    <row r="71" spans="1:6" ht="15" customHeight="1">
      <c r="A71" s="13"/>
      <c r="B71" s="1"/>
      <c r="C71" s="1"/>
      <c r="D71" s="1"/>
      <c r="E71" s="1"/>
      <c r="F71" s="15"/>
    </row>
    <row r="72" spans="1:6" ht="15" customHeight="1">
      <c r="A72" s="13"/>
      <c r="B72" s="1"/>
      <c r="C72" s="1"/>
      <c r="D72" s="1"/>
      <c r="E72" s="1"/>
      <c r="F72" s="15"/>
    </row>
    <row r="73" spans="1:6" ht="15" customHeight="1">
      <c r="A73" s="13"/>
      <c r="B73" s="1"/>
      <c r="C73" s="1"/>
      <c r="D73" s="1"/>
      <c r="E73" s="1"/>
      <c r="F73" s="15"/>
    </row>
    <row r="74" spans="1:6" ht="15" customHeight="1">
      <c r="A74" s="13"/>
      <c r="B74" s="1"/>
      <c r="C74" s="1"/>
      <c r="D74" s="1"/>
      <c r="E74" s="1"/>
      <c r="F74" s="15"/>
    </row>
    <row r="75" spans="1:6" ht="15" customHeight="1">
      <c r="A75" s="13"/>
      <c r="B75" s="1"/>
      <c r="C75" s="1"/>
      <c r="D75" s="1"/>
      <c r="E75" s="1"/>
      <c r="F75" s="15"/>
    </row>
    <row r="76" spans="1:6" ht="15" customHeight="1">
      <c r="A76" s="13"/>
      <c r="B76" s="1"/>
      <c r="C76" s="1"/>
      <c r="D76" s="1"/>
      <c r="E76" s="1"/>
      <c r="F76" s="15"/>
    </row>
    <row r="77" spans="1:6" ht="15" customHeight="1">
      <c r="A77" s="13"/>
      <c r="B77" s="1"/>
      <c r="C77" s="1"/>
      <c r="D77" s="1"/>
      <c r="E77" s="1"/>
      <c r="F77" s="15"/>
    </row>
    <row r="78" spans="1:6" ht="15" customHeight="1">
      <c r="A78" s="13"/>
      <c r="B78" s="1"/>
      <c r="C78" s="1"/>
      <c r="D78" s="1"/>
      <c r="E78" s="1"/>
      <c r="F78" s="15"/>
    </row>
    <row r="79" spans="1:6" ht="15" customHeight="1">
      <c r="A79" s="13"/>
      <c r="B79" s="1"/>
      <c r="C79" s="1"/>
      <c r="D79" s="1"/>
      <c r="E79" s="1"/>
      <c r="F79" s="15"/>
    </row>
    <row r="80" spans="1:6" ht="15" customHeight="1">
      <c r="A80" s="13"/>
      <c r="B80" s="1"/>
      <c r="C80" s="1"/>
      <c r="D80" s="1"/>
      <c r="E80" s="1"/>
      <c r="F80" s="15"/>
    </row>
    <row r="81" spans="1:6" ht="15" customHeight="1">
      <c r="A81" s="13"/>
      <c r="B81" s="1"/>
      <c r="C81" s="1"/>
      <c r="D81" s="1"/>
      <c r="E81" s="1"/>
      <c r="F81" s="15"/>
    </row>
    <row r="82" spans="1:6" ht="15" customHeight="1">
      <c r="A82" s="13"/>
      <c r="B82" s="1"/>
      <c r="C82" s="1"/>
      <c r="D82" s="1"/>
      <c r="E82" s="1"/>
      <c r="F82" s="15"/>
    </row>
    <row r="83" spans="1:6" ht="15" customHeight="1">
      <c r="A83" s="13"/>
      <c r="B83" s="1"/>
      <c r="C83" s="1"/>
      <c r="D83" s="1"/>
      <c r="E83" s="1"/>
      <c r="F83" s="15"/>
    </row>
    <row r="84" spans="1:6" ht="15" customHeight="1">
      <c r="A84" s="13"/>
      <c r="B84" s="1"/>
      <c r="C84" s="1"/>
      <c r="D84" s="1"/>
      <c r="E84" s="1"/>
      <c r="F84" s="15"/>
    </row>
    <row r="85" spans="1:6" ht="15" customHeight="1">
      <c r="A85" s="13"/>
      <c r="B85" s="1"/>
      <c r="C85" s="1"/>
      <c r="D85" s="1"/>
      <c r="E85" s="1"/>
      <c r="F85" s="15"/>
    </row>
    <row r="86" spans="1:6" ht="15" customHeight="1">
      <c r="A86" s="13"/>
      <c r="B86" s="1"/>
      <c r="C86" s="1"/>
      <c r="D86" s="1"/>
      <c r="E86" s="1"/>
      <c r="F86" s="15"/>
    </row>
    <row r="87" spans="1:6" ht="15" customHeight="1">
      <c r="A87" s="13"/>
      <c r="B87" s="1"/>
      <c r="C87" s="1"/>
      <c r="D87" s="1"/>
      <c r="E87" s="1"/>
      <c r="F87" s="15"/>
    </row>
    <row r="88" spans="1:6" ht="15" customHeight="1">
      <c r="A88" s="13"/>
      <c r="B88" s="1"/>
      <c r="C88" s="1"/>
      <c r="D88" s="1"/>
      <c r="E88" s="1"/>
      <c r="F88" s="15"/>
    </row>
    <row r="89" spans="1:6" ht="15" customHeight="1">
      <c r="A89" s="13"/>
      <c r="B89" s="1"/>
      <c r="C89" s="1"/>
      <c r="D89" s="1"/>
      <c r="E89" s="1"/>
      <c r="F89" s="15"/>
    </row>
    <row r="90" spans="1:6" ht="15" customHeight="1">
      <c r="A90" s="13"/>
      <c r="B90" s="1"/>
      <c r="C90" s="1"/>
      <c r="D90" s="1"/>
      <c r="E90" s="1"/>
      <c r="F90" s="15"/>
    </row>
    <row r="91" spans="1:6" ht="15" customHeight="1">
      <c r="A91" s="13"/>
      <c r="B91" s="1"/>
      <c r="C91" s="1"/>
      <c r="D91" s="1"/>
      <c r="E91" s="1"/>
      <c r="F91" s="15"/>
    </row>
    <row r="92" spans="1:6" ht="15" customHeight="1">
      <c r="A92" s="13"/>
      <c r="B92" s="1"/>
      <c r="C92" s="1"/>
      <c r="D92" s="1"/>
      <c r="E92" s="1"/>
      <c r="F92" s="15"/>
    </row>
    <row r="93" spans="1:6" ht="15" customHeight="1">
      <c r="A93" s="13"/>
      <c r="B93" s="1"/>
      <c r="C93" s="1"/>
      <c r="D93" s="1"/>
      <c r="E93" s="1"/>
      <c r="F93" s="15"/>
    </row>
    <row r="94" spans="1:6" ht="15" customHeight="1">
      <c r="A94" s="13"/>
      <c r="B94" s="1"/>
      <c r="C94" s="1"/>
      <c r="D94" s="1"/>
      <c r="E94" s="1"/>
      <c r="F94" s="15"/>
    </row>
    <row r="95" spans="1:6" ht="15" customHeight="1">
      <c r="A95" s="13"/>
      <c r="B95" s="1"/>
      <c r="C95" s="1"/>
      <c r="D95" s="1"/>
      <c r="E95" s="1"/>
      <c r="F95" s="15"/>
    </row>
    <row r="96" spans="1:6" ht="15" customHeight="1">
      <c r="A96" s="13"/>
      <c r="B96" s="1"/>
      <c r="C96" s="1"/>
      <c r="D96" s="1"/>
      <c r="E96" s="1"/>
      <c r="F96" s="15"/>
    </row>
    <row r="97" spans="1:6" ht="15" customHeight="1">
      <c r="A97" s="13"/>
      <c r="B97" s="1"/>
      <c r="C97" s="1"/>
      <c r="D97" s="1"/>
      <c r="E97" s="1"/>
      <c r="F97" s="15"/>
    </row>
    <row r="98" spans="1:6" ht="15" customHeight="1">
      <c r="A98" s="13"/>
      <c r="B98" s="1"/>
      <c r="C98" s="1"/>
      <c r="D98" s="1"/>
      <c r="E98" s="1"/>
      <c r="F98" s="15"/>
    </row>
    <row r="99" spans="1:6" ht="15" customHeight="1">
      <c r="A99" s="13"/>
      <c r="B99" s="1"/>
      <c r="C99" s="1"/>
      <c r="D99" s="1"/>
      <c r="E99" s="1"/>
      <c r="F99" s="15"/>
    </row>
    <row r="100" spans="1:6" ht="15" customHeight="1">
      <c r="A100" s="13"/>
      <c r="B100" s="1"/>
      <c r="C100" s="1"/>
      <c r="D100" s="1"/>
      <c r="E100" s="1"/>
      <c r="F100" s="15"/>
    </row>
    <row r="101" spans="1:6" ht="15" customHeight="1">
      <c r="A101" s="13"/>
      <c r="B101" s="1"/>
      <c r="C101" s="1"/>
      <c r="D101" s="1"/>
      <c r="E101" s="1"/>
      <c r="F101" s="15"/>
    </row>
    <row r="102" spans="1:6" ht="15" customHeight="1">
      <c r="A102" s="13"/>
      <c r="B102" s="1"/>
      <c r="C102" s="1"/>
      <c r="D102" s="1"/>
      <c r="E102" s="1"/>
      <c r="F102" s="15"/>
    </row>
    <row r="103" spans="1:6" ht="15" customHeight="1">
      <c r="A103" s="13"/>
      <c r="B103" s="1"/>
      <c r="C103" s="1"/>
      <c r="D103" s="1"/>
      <c r="E103" s="1"/>
      <c r="F103" s="15"/>
    </row>
    <row r="104" spans="1:6" ht="15" customHeight="1">
      <c r="A104" s="13"/>
      <c r="B104" s="1"/>
      <c r="C104" s="1"/>
      <c r="D104" s="1"/>
      <c r="E104" s="1"/>
      <c r="F104" s="15"/>
    </row>
    <row r="105" spans="1:6" ht="15" customHeight="1">
      <c r="A105" s="13"/>
      <c r="B105" s="1"/>
      <c r="C105" s="1"/>
      <c r="D105" s="1"/>
      <c r="E105" s="1"/>
      <c r="F105" s="15"/>
    </row>
    <row r="106" spans="1:6" ht="15" customHeight="1">
      <c r="A106" s="13"/>
      <c r="B106" s="1"/>
      <c r="C106" s="1"/>
      <c r="D106" s="1"/>
      <c r="E106" s="1"/>
      <c r="F106" s="15"/>
    </row>
    <row r="107" spans="1:6" ht="15" customHeight="1">
      <c r="A107" s="13"/>
      <c r="B107" s="1"/>
      <c r="C107" s="1"/>
      <c r="D107" s="1"/>
      <c r="E107" s="1"/>
      <c r="F107" s="15"/>
    </row>
    <row r="108" spans="1:6" ht="15" customHeight="1">
      <c r="A108" s="13"/>
      <c r="B108" s="1"/>
      <c r="C108" s="1"/>
      <c r="D108" s="1"/>
      <c r="E108" s="1"/>
      <c r="F108" s="15"/>
    </row>
    <row r="109" spans="1:6" ht="15" customHeight="1">
      <c r="A109" s="13"/>
      <c r="B109" s="1"/>
      <c r="C109" s="1"/>
      <c r="D109" s="1"/>
      <c r="E109" s="1"/>
      <c r="F109" s="15"/>
    </row>
    <row r="110" spans="1:6" ht="15" customHeight="1">
      <c r="A110" s="13"/>
      <c r="B110" s="1"/>
      <c r="C110" s="1"/>
      <c r="D110" s="1"/>
      <c r="E110" s="1"/>
      <c r="F110" s="15"/>
    </row>
    <row r="111" spans="1:6" ht="15" customHeight="1">
      <c r="A111" s="13"/>
      <c r="B111" s="1"/>
      <c r="C111" s="1"/>
      <c r="D111" s="1"/>
      <c r="E111" s="1"/>
      <c r="F111" s="15"/>
    </row>
    <row r="112" spans="1:6" ht="15" customHeight="1">
      <c r="A112" s="13"/>
      <c r="B112" s="1"/>
      <c r="C112" s="1"/>
      <c r="D112" s="1"/>
      <c r="E112" s="1"/>
      <c r="F112" s="15"/>
    </row>
    <row r="113" spans="1:6" ht="15" customHeight="1">
      <c r="A113" s="13"/>
      <c r="B113" s="1"/>
      <c r="C113" s="1"/>
      <c r="D113" s="1"/>
      <c r="E113" s="1"/>
      <c r="F113" s="15"/>
    </row>
    <row r="114" spans="1:6" ht="15" customHeight="1">
      <c r="A114" s="13"/>
      <c r="B114" s="1"/>
      <c r="C114" s="1"/>
      <c r="D114" s="1"/>
      <c r="E114" s="1"/>
      <c r="F114" s="15"/>
    </row>
    <row r="115" spans="1:6" ht="15" customHeight="1">
      <c r="A115" s="13"/>
      <c r="B115" s="1"/>
      <c r="C115" s="1"/>
      <c r="D115" s="1"/>
      <c r="E115" s="1"/>
      <c r="F115" s="15"/>
    </row>
    <row r="116" spans="1:6" ht="15" customHeight="1">
      <c r="A116" s="13"/>
      <c r="B116" s="1"/>
      <c r="C116" s="1"/>
      <c r="D116" s="1"/>
      <c r="E116" s="1"/>
      <c r="F116" s="15"/>
    </row>
    <row r="117" spans="1:6" ht="15" customHeight="1">
      <c r="A117" s="13"/>
      <c r="B117" s="1"/>
      <c r="C117" s="1"/>
      <c r="D117" s="1"/>
      <c r="E117" s="1"/>
      <c r="F117" s="15"/>
    </row>
    <row r="118" spans="1:6" ht="15" customHeight="1">
      <c r="A118" s="13"/>
      <c r="B118" s="1"/>
      <c r="C118" s="1"/>
      <c r="D118" s="1"/>
      <c r="E118" s="1"/>
      <c r="F118" s="15"/>
    </row>
    <row r="119" spans="1:6" ht="15" customHeight="1">
      <c r="A119" s="13"/>
      <c r="B119" s="1"/>
      <c r="C119" s="1"/>
      <c r="D119" s="1"/>
      <c r="E119" s="1"/>
      <c r="F119" s="15"/>
    </row>
    <row r="120" spans="1:6" ht="15" customHeight="1">
      <c r="A120" s="13"/>
      <c r="B120" s="1"/>
      <c r="C120" s="1"/>
      <c r="D120" s="1"/>
      <c r="E120" s="1"/>
      <c r="F120" s="15"/>
    </row>
    <row r="121" spans="1:6" ht="15" customHeight="1">
      <c r="A121" s="13"/>
      <c r="B121" s="1"/>
      <c r="C121" s="1"/>
      <c r="D121" s="1"/>
      <c r="E121" s="1"/>
      <c r="F121" s="15"/>
    </row>
    <row r="122" spans="1:6" ht="15" customHeight="1">
      <c r="A122" s="13"/>
      <c r="B122" s="1"/>
      <c r="C122" s="1"/>
      <c r="D122" s="1"/>
      <c r="E122" s="1"/>
      <c r="F122" s="15"/>
    </row>
    <row r="123" spans="1:6" ht="15" customHeight="1">
      <c r="A123" s="13"/>
      <c r="B123" s="1"/>
      <c r="C123" s="1"/>
      <c r="D123" s="1"/>
      <c r="E123" s="1"/>
      <c r="F123" s="15"/>
    </row>
    <row r="124" spans="1:6" ht="15" customHeight="1">
      <c r="A124" s="13"/>
      <c r="B124" s="1"/>
      <c r="C124" s="1"/>
      <c r="D124" s="1"/>
      <c r="E124" s="1"/>
      <c r="F124" s="15"/>
    </row>
    <row r="125" spans="1:6" ht="15" customHeight="1">
      <c r="A125" s="13"/>
      <c r="B125" s="1"/>
      <c r="C125" s="1"/>
      <c r="D125" s="1"/>
      <c r="E125" s="1"/>
      <c r="F125" s="15"/>
    </row>
    <row r="126" spans="1:6" ht="15" customHeight="1">
      <c r="A126" s="13"/>
      <c r="B126" s="1"/>
      <c r="C126" s="1"/>
      <c r="D126" s="1"/>
      <c r="E126" s="1"/>
      <c r="F126" s="15"/>
    </row>
    <row r="127" spans="1:6" ht="15" customHeight="1">
      <c r="A127" s="13"/>
      <c r="B127" s="1"/>
      <c r="C127" s="1"/>
      <c r="D127" s="1"/>
      <c r="E127" s="1"/>
      <c r="F127" s="15"/>
    </row>
    <row r="128" spans="1:6" ht="15" customHeight="1">
      <c r="A128" s="13"/>
      <c r="B128" s="1"/>
      <c r="C128" s="1"/>
      <c r="D128" s="1"/>
      <c r="E128" s="1"/>
      <c r="F128" s="15"/>
    </row>
    <row r="129" spans="1:6" ht="15" customHeight="1">
      <c r="A129" s="13"/>
      <c r="B129" s="1"/>
      <c r="C129" s="1"/>
      <c r="D129" s="1"/>
      <c r="E129" s="1"/>
      <c r="F129" s="15"/>
    </row>
    <row r="130" spans="1:6" ht="15" customHeight="1">
      <c r="A130" s="13"/>
      <c r="B130" s="1"/>
      <c r="C130" s="1"/>
      <c r="D130" s="1"/>
      <c r="E130" s="1"/>
      <c r="F130" s="15"/>
    </row>
    <row r="131" spans="1:6" ht="15" customHeight="1">
      <c r="A131" s="13"/>
      <c r="B131" s="1"/>
      <c r="C131" s="1"/>
      <c r="D131" s="1"/>
      <c r="E131" s="1"/>
      <c r="F131" s="15"/>
    </row>
    <row r="132" spans="1:6" ht="15" customHeight="1">
      <c r="A132" s="13"/>
      <c r="B132" s="1"/>
      <c r="C132" s="1"/>
      <c r="D132" s="1"/>
      <c r="E132" s="1"/>
      <c r="F132" s="15"/>
    </row>
    <row r="133" spans="1:6" ht="15" customHeight="1">
      <c r="A133" s="13"/>
      <c r="B133" s="1"/>
      <c r="C133" s="1"/>
      <c r="D133" s="1"/>
      <c r="E133" s="1"/>
      <c r="F133" s="15"/>
    </row>
    <row r="134" spans="1:6" ht="15" customHeight="1">
      <c r="A134" s="13"/>
      <c r="B134" s="1"/>
      <c r="C134" s="1"/>
      <c r="D134" s="1"/>
      <c r="E134" s="1"/>
      <c r="F134" s="15"/>
    </row>
    <row r="135" spans="1:6" ht="15" customHeight="1">
      <c r="A135" s="13"/>
      <c r="B135" s="1"/>
      <c r="C135" s="1"/>
      <c r="D135" s="1"/>
      <c r="E135" s="1"/>
      <c r="F135" s="15"/>
    </row>
    <row r="136" spans="1:6" ht="15" customHeight="1">
      <c r="A136" s="13"/>
      <c r="B136" s="1"/>
      <c r="C136" s="1"/>
      <c r="D136" s="1"/>
      <c r="E136" s="1"/>
      <c r="F136" s="15"/>
    </row>
    <row r="137" spans="1:6" ht="15" customHeight="1">
      <c r="A137" s="13"/>
      <c r="B137" s="1"/>
      <c r="C137" s="1"/>
      <c r="D137" s="1"/>
      <c r="E137" s="1"/>
      <c r="F137" s="15"/>
    </row>
    <row r="138" spans="1:6" ht="15" customHeight="1">
      <c r="A138" s="13"/>
      <c r="B138" s="1"/>
      <c r="C138" s="1"/>
      <c r="D138" s="1"/>
      <c r="E138" s="1"/>
      <c r="F138" s="15"/>
    </row>
    <row r="139" spans="1:6" ht="15" customHeight="1">
      <c r="A139" s="13"/>
      <c r="B139" s="1"/>
      <c r="C139" s="1"/>
      <c r="D139" s="1"/>
      <c r="E139" s="1"/>
      <c r="F139" s="15"/>
    </row>
    <row r="140" spans="1:6" ht="15" customHeight="1">
      <c r="A140" s="13"/>
      <c r="B140" s="1"/>
      <c r="C140" s="1"/>
      <c r="D140" s="1"/>
      <c r="E140" s="1"/>
      <c r="F140" s="15"/>
    </row>
    <row r="141" spans="1:6" ht="15" customHeight="1">
      <c r="A141" s="13"/>
      <c r="B141" s="1"/>
      <c r="C141" s="1"/>
      <c r="D141" s="1"/>
      <c r="E141" s="1"/>
      <c r="F141" s="15"/>
    </row>
    <row r="142" spans="1:6" ht="15" customHeight="1">
      <c r="A142" s="13"/>
      <c r="B142" s="1"/>
      <c r="C142" s="1"/>
      <c r="D142" s="1"/>
      <c r="E142" s="1"/>
      <c r="F142" s="15"/>
    </row>
    <row r="143" spans="1:6" ht="15" customHeight="1">
      <c r="A143" s="13"/>
      <c r="B143" s="1"/>
      <c r="C143" s="1"/>
      <c r="D143" s="1"/>
      <c r="E143" s="1"/>
      <c r="F143" s="15"/>
    </row>
    <row r="144" spans="1:6" ht="15" customHeight="1">
      <c r="A144" s="13"/>
      <c r="B144" s="1"/>
      <c r="C144" s="1"/>
      <c r="D144" s="1"/>
      <c r="E144" s="1"/>
      <c r="F144" s="15"/>
    </row>
    <row r="145" spans="1:6" ht="15" customHeight="1">
      <c r="A145" s="13"/>
      <c r="B145" s="1"/>
      <c r="C145" s="1"/>
      <c r="D145" s="1"/>
      <c r="E145" s="1"/>
      <c r="F145" s="15"/>
    </row>
    <row r="146" spans="1:6" ht="15" customHeight="1">
      <c r="A146" s="13"/>
      <c r="B146" s="1"/>
      <c r="C146" s="1"/>
      <c r="D146" s="1"/>
      <c r="E146" s="1"/>
      <c r="F146" s="15"/>
    </row>
    <row r="147" spans="1:6" ht="15" customHeight="1">
      <c r="A147" s="13"/>
      <c r="B147" s="1"/>
      <c r="C147" s="1"/>
      <c r="D147" s="1"/>
      <c r="E147" s="1"/>
      <c r="F147" s="15"/>
    </row>
    <row r="148" spans="1:6" ht="15" customHeight="1">
      <c r="A148" s="13"/>
      <c r="B148" s="1"/>
      <c r="C148" s="1"/>
      <c r="D148" s="1"/>
      <c r="E148" s="1"/>
      <c r="F148" s="15"/>
    </row>
    <row r="149" spans="1:6" ht="15" customHeight="1">
      <c r="A149" s="13"/>
      <c r="B149" s="1"/>
      <c r="C149" s="1"/>
      <c r="D149" s="1"/>
      <c r="E149" s="1"/>
      <c r="F149" s="15"/>
    </row>
    <row r="150" spans="1:6" ht="15" customHeight="1">
      <c r="A150" s="13"/>
      <c r="B150" s="1"/>
      <c r="C150" s="1"/>
      <c r="D150" s="1"/>
      <c r="E150" s="1"/>
      <c r="F150" s="15"/>
    </row>
    <row r="151" spans="1:6" ht="15" customHeight="1">
      <c r="A151" s="13"/>
      <c r="B151" s="1"/>
      <c r="C151" s="1"/>
      <c r="D151" s="1"/>
      <c r="E151" s="1"/>
      <c r="F151" s="15"/>
    </row>
    <row r="152" spans="1:6" ht="15" customHeight="1">
      <c r="A152" s="13"/>
      <c r="B152" s="1"/>
      <c r="C152" s="1"/>
      <c r="D152" s="1"/>
      <c r="E152" s="1"/>
      <c r="F152" s="15"/>
    </row>
    <row r="153" spans="1:6" ht="15" customHeight="1">
      <c r="A153" s="13"/>
      <c r="B153" s="1"/>
      <c r="C153" s="1"/>
      <c r="D153" s="1"/>
      <c r="E153" s="1"/>
      <c r="F153" s="15"/>
    </row>
    <row r="154" spans="1:6" ht="15" customHeight="1">
      <c r="A154" s="13"/>
      <c r="B154" s="1"/>
      <c r="C154" s="1"/>
      <c r="D154" s="1"/>
      <c r="E154" s="1"/>
      <c r="F154" s="15"/>
    </row>
    <row r="155" spans="1:6" ht="15" customHeight="1">
      <c r="A155" s="13"/>
      <c r="B155" s="1"/>
      <c r="C155" s="1"/>
      <c r="D155" s="1"/>
      <c r="E155" s="1"/>
      <c r="F155" s="15"/>
    </row>
    <row r="156" spans="1:6" ht="15" customHeight="1">
      <c r="A156" s="13"/>
      <c r="B156" s="1"/>
      <c r="C156" s="1"/>
      <c r="D156" s="1"/>
      <c r="E156" s="1"/>
      <c r="F156" s="15"/>
    </row>
    <row r="157" spans="1:6" ht="15" customHeight="1">
      <c r="A157" s="13"/>
      <c r="B157" s="1"/>
      <c r="C157" s="1"/>
      <c r="D157" s="1"/>
      <c r="E157" s="1"/>
      <c r="F157" s="15"/>
    </row>
    <row r="158" spans="1:6" ht="15" customHeight="1">
      <c r="A158" s="13"/>
      <c r="B158" s="1"/>
      <c r="C158" s="1"/>
      <c r="D158" s="1"/>
      <c r="E158" s="1"/>
      <c r="F158" s="15"/>
    </row>
    <row r="159" spans="1:6" ht="15" customHeight="1">
      <c r="A159" s="13"/>
      <c r="B159" s="1"/>
      <c r="C159" s="1"/>
      <c r="D159" s="1"/>
      <c r="E159" s="1"/>
      <c r="F159" s="15"/>
    </row>
    <row r="160" spans="1:6" ht="15" customHeight="1">
      <c r="A160" s="13"/>
      <c r="B160" s="1"/>
      <c r="C160" s="1"/>
      <c r="D160" s="1"/>
      <c r="E160" s="1"/>
      <c r="F160" s="15"/>
    </row>
    <row r="161" spans="1:6" ht="15" customHeight="1">
      <c r="A161" s="13"/>
      <c r="B161" s="1"/>
      <c r="C161" s="1"/>
      <c r="D161" s="1"/>
      <c r="E161" s="1"/>
      <c r="F161" s="15"/>
    </row>
    <row r="162" spans="1:6" ht="15" customHeight="1">
      <c r="A162" s="13"/>
      <c r="B162" s="1"/>
      <c r="C162" s="1"/>
      <c r="D162" s="1"/>
      <c r="E162" s="1"/>
      <c r="F162" s="15"/>
    </row>
    <row r="163" spans="1:6" ht="15" customHeight="1">
      <c r="A163" s="13"/>
      <c r="B163" s="1"/>
      <c r="C163" s="1"/>
      <c r="D163" s="1"/>
      <c r="E163" s="1"/>
      <c r="F163" s="15"/>
    </row>
    <row r="164" spans="1:6" ht="15" customHeight="1">
      <c r="A164" s="13"/>
      <c r="B164" s="1"/>
      <c r="C164" s="1"/>
      <c r="D164" s="1"/>
      <c r="E164" s="1"/>
      <c r="F164" s="15"/>
    </row>
    <row r="165" spans="1:6" ht="15" customHeight="1">
      <c r="A165" s="13"/>
      <c r="B165" s="1"/>
      <c r="C165" s="1"/>
      <c r="D165" s="1"/>
      <c r="E165" s="1"/>
      <c r="F165" s="15"/>
    </row>
    <row r="166" spans="1:6" ht="15" customHeight="1">
      <c r="A166" s="13"/>
      <c r="B166" s="1"/>
      <c r="C166" s="1"/>
      <c r="D166" s="1"/>
      <c r="E166" s="1"/>
      <c r="F166" s="15"/>
    </row>
    <row r="167" spans="1:6" ht="15" customHeight="1">
      <c r="A167" s="13"/>
      <c r="B167" s="1"/>
      <c r="C167" s="1"/>
      <c r="D167" s="1"/>
      <c r="E167" s="1"/>
      <c r="F167" s="15"/>
    </row>
    <row r="168" spans="1:6" ht="15" customHeight="1">
      <c r="A168" s="13"/>
      <c r="B168" s="1"/>
      <c r="C168" s="1"/>
      <c r="D168" s="1"/>
      <c r="E168" s="1"/>
      <c r="F168" s="15"/>
    </row>
    <row r="169" spans="1:6" ht="15" customHeight="1">
      <c r="A169" s="13"/>
      <c r="B169" s="1"/>
      <c r="C169" s="1"/>
      <c r="D169" s="1"/>
      <c r="E169" s="1"/>
      <c r="F169" s="15"/>
    </row>
    <row r="170" spans="1:6" ht="15" customHeight="1">
      <c r="A170" s="13"/>
      <c r="B170" s="1"/>
      <c r="C170" s="1"/>
      <c r="D170" s="1"/>
      <c r="E170" s="1"/>
      <c r="F170" s="15"/>
    </row>
    <row r="171" spans="1:6" ht="15" customHeight="1">
      <c r="A171" s="13"/>
      <c r="B171" s="1"/>
      <c r="C171" s="1"/>
      <c r="D171" s="1"/>
      <c r="E171" s="1"/>
      <c r="F171" s="15"/>
    </row>
    <row r="172" spans="1:6" ht="15" customHeight="1">
      <c r="A172" s="13"/>
      <c r="B172" s="1"/>
      <c r="C172" s="1"/>
      <c r="D172" s="1"/>
      <c r="E172" s="1"/>
      <c r="F172" s="15"/>
    </row>
    <row r="173" spans="1:6" ht="15" customHeight="1">
      <c r="A173" s="13"/>
      <c r="B173" s="1"/>
      <c r="C173" s="1"/>
      <c r="D173" s="1"/>
      <c r="E173" s="1"/>
      <c r="F173" s="15"/>
    </row>
    <row r="174" spans="1:6" ht="15" customHeight="1">
      <c r="A174" s="13"/>
      <c r="B174" s="1"/>
      <c r="C174" s="1"/>
      <c r="D174" s="1"/>
      <c r="E174" s="1"/>
      <c r="F174" s="15"/>
    </row>
    <row r="175" spans="1:6" ht="15" customHeight="1">
      <c r="A175" s="13"/>
      <c r="B175" s="1"/>
      <c r="C175" s="1"/>
      <c r="D175" s="1"/>
      <c r="E175" s="1"/>
      <c r="F175" s="15"/>
    </row>
    <row r="176" spans="1:6" ht="15" customHeight="1">
      <c r="A176" s="13"/>
      <c r="B176" s="1"/>
      <c r="C176" s="1"/>
      <c r="D176" s="1"/>
      <c r="E176" s="1"/>
      <c r="F176" s="15"/>
    </row>
    <row r="177" spans="1:6" ht="15" customHeight="1">
      <c r="A177" s="13"/>
      <c r="B177" s="1"/>
      <c r="C177" s="1"/>
      <c r="D177" s="1"/>
      <c r="E177" s="1"/>
      <c r="F177" s="15"/>
    </row>
    <row r="178" spans="1:6" ht="15" customHeight="1">
      <c r="A178" s="13"/>
      <c r="B178" s="1"/>
      <c r="C178" s="1"/>
      <c r="D178" s="1"/>
      <c r="E178" s="1"/>
      <c r="F178" s="15"/>
    </row>
    <row r="179" spans="1:6" ht="15" customHeight="1">
      <c r="A179" s="13"/>
      <c r="B179" s="1"/>
      <c r="C179" s="1"/>
      <c r="D179" s="1"/>
      <c r="E179" s="1"/>
      <c r="F179" s="15"/>
    </row>
    <row r="180" spans="1:6" ht="15" customHeight="1">
      <c r="A180" s="13"/>
      <c r="B180" s="1"/>
      <c r="C180" s="1"/>
      <c r="D180" s="1"/>
      <c r="E180" s="1"/>
      <c r="F180" s="15"/>
    </row>
    <row r="181" spans="1:6" ht="15" customHeight="1">
      <c r="A181" s="13"/>
      <c r="B181" s="1"/>
      <c r="C181" s="1"/>
      <c r="D181" s="1"/>
      <c r="E181" s="1"/>
      <c r="F181" s="15"/>
    </row>
    <row r="182" spans="1:6" ht="15" customHeight="1">
      <c r="A182" s="13"/>
      <c r="B182" s="1"/>
      <c r="C182" s="1"/>
      <c r="D182" s="1"/>
      <c r="E182" s="1"/>
      <c r="F182" s="15"/>
    </row>
    <row r="183" spans="1:6" ht="15" customHeight="1">
      <c r="A183" s="13"/>
      <c r="B183" s="1"/>
      <c r="C183" s="1"/>
      <c r="D183" s="1"/>
      <c r="E183" s="1"/>
      <c r="F183" s="15"/>
    </row>
    <row r="184" spans="1:6" ht="15" customHeight="1">
      <c r="A184" s="13"/>
      <c r="B184" s="1"/>
      <c r="C184" s="1"/>
      <c r="D184" s="1"/>
      <c r="E184" s="1"/>
      <c r="F184" s="15"/>
    </row>
    <row r="185" spans="1:6" ht="15" customHeight="1">
      <c r="A185" s="13"/>
      <c r="B185" s="1"/>
      <c r="C185" s="1"/>
      <c r="D185" s="1"/>
      <c r="E185" s="1"/>
      <c r="F185" s="15"/>
    </row>
    <row r="186" spans="1:6" ht="15" customHeight="1">
      <c r="A186" s="13"/>
      <c r="B186" s="1"/>
      <c r="C186" s="1"/>
      <c r="D186" s="1"/>
      <c r="E186" s="1"/>
      <c r="F186" s="15"/>
    </row>
    <row r="187" spans="1:6" ht="15" customHeight="1">
      <c r="A187" s="13"/>
      <c r="B187" s="1"/>
      <c r="C187" s="1"/>
      <c r="D187" s="1"/>
      <c r="E187" s="1"/>
      <c r="F187" s="15"/>
    </row>
    <row r="188" spans="1:6" ht="15" customHeight="1">
      <c r="A188" s="13"/>
      <c r="B188" s="1"/>
      <c r="C188" s="1"/>
      <c r="D188" s="1"/>
      <c r="E188" s="1"/>
      <c r="F188" s="15"/>
    </row>
    <row r="189" spans="1:6" ht="15" customHeight="1">
      <c r="A189" s="13"/>
      <c r="B189" s="1"/>
      <c r="C189" s="1"/>
      <c r="D189" s="1"/>
      <c r="E189" s="1"/>
      <c r="F189" s="15"/>
    </row>
    <row r="190" spans="1:6" ht="15" customHeight="1">
      <c r="A190" s="13"/>
      <c r="B190" s="1"/>
      <c r="C190" s="1"/>
      <c r="D190" s="1"/>
      <c r="E190" s="1"/>
      <c r="F190" s="15"/>
    </row>
    <row r="191" spans="1:6" ht="15" customHeight="1">
      <c r="A191" s="13"/>
      <c r="B191" s="1"/>
      <c r="C191" s="1"/>
      <c r="D191" s="1"/>
      <c r="E191" s="1"/>
      <c r="F191" s="15"/>
    </row>
    <row r="192" spans="1:6" ht="15" customHeight="1">
      <c r="A192" s="13"/>
      <c r="B192" s="1"/>
      <c r="C192" s="1"/>
      <c r="D192" s="1"/>
      <c r="E192" s="1"/>
      <c r="F192" s="15"/>
    </row>
    <row r="193" spans="1:6" ht="15" customHeight="1">
      <c r="A193" s="13"/>
      <c r="B193" s="1"/>
      <c r="C193" s="1"/>
      <c r="D193" s="1"/>
      <c r="E193" s="1"/>
      <c r="F193" s="15"/>
    </row>
    <row r="194" spans="1:6" ht="15" customHeight="1">
      <c r="A194" s="13"/>
      <c r="B194" s="1"/>
      <c r="C194" s="1"/>
      <c r="D194" s="1"/>
      <c r="E194" s="1"/>
      <c r="F194" s="15"/>
    </row>
    <row r="195" spans="1:6" ht="15" customHeight="1">
      <c r="A195" s="13"/>
      <c r="B195" s="1"/>
      <c r="C195" s="1"/>
      <c r="D195" s="1"/>
      <c r="E195" s="1"/>
      <c r="F195" s="15"/>
    </row>
    <row r="196" spans="1:6" ht="15" customHeight="1">
      <c r="A196" s="13"/>
      <c r="B196" s="1"/>
      <c r="C196" s="1"/>
      <c r="D196" s="1"/>
      <c r="E196" s="1"/>
      <c r="F196" s="15"/>
    </row>
    <row r="197" spans="1:6" ht="15" customHeight="1">
      <c r="A197" s="13"/>
      <c r="B197" s="1"/>
      <c r="C197" s="1"/>
      <c r="D197" s="1"/>
      <c r="E197" s="1"/>
      <c r="F197" s="15"/>
    </row>
    <row r="198" spans="1:6" ht="15" customHeight="1">
      <c r="A198" s="13"/>
      <c r="B198" s="1"/>
      <c r="C198" s="1"/>
      <c r="D198" s="1"/>
      <c r="E198" s="1"/>
      <c r="F198" s="15"/>
    </row>
    <row r="199" spans="1:6" ht="15" customHeight="1">
      <c r="A199" s="13"/>
      <c r="B199" s="1"/>
      <c r="C199" s="1"/>
      <c r="D199" s="1"/>
      <c r="E199" s="1"/>
      <c r="F199" s="15"/>
    </row>
    <row r="200" spans="1:6" ht="15" customHeight="1">
      <c r="A200" s="13"/>
      <c r="B200" s="1"/>
      <c r="C200" s="1"/>
      <c r="D200" s="1"/>
      <c r="E200" s="1"/>
      <c r="F200" s="15"/>
    </row>
    <row r="201" spans="1:6" ht="15" customHeight="1">
      <c r="A201" s="13"/>
      <c r="B201" s="1"/>
      <c r="C201" s="1"/>
      <c r="D201" s="1"/>
      <c r="E201" s="1"/>
      <c r="F201" s="15"/>
    </row>
    <row r="202" spans="1:6" ht="15" customHeight="1">
      <c r="A202" s="13"/>
      <c r="B202" s="1"/>
      <c r="C202" s="1"/>
      <c r="D202" s="1"/>
      <c r="E202" s="1"/>
      <c r="F202" s="15"/>
    </row>
    <row r="203" spans="1:6" ht="15" customHeight="1">
      <c r="A203" s="13"/>
      <c r="B203" s="1"/>
      <c r="C203" s="1"/>
      <c r="D203" s="1"/>
      <c r="E203" s="1"/>
      <c r="F203" s="15"/>
    </row>
    <row r="204" spans="1:6" ht="15" customHeight="1">
      <c r="A204" s="13"/>
      <c r="B204" s="1"/>
      <c r="C204" s="1"/>
      <c r="D204" s="1"/>
      <c r="E204" s="1"/>
      <c r="F204" s="15"/>
    </row>
    <row r="205" spans="1:6" ht="15" customHeight="1">
      <c r="A205" s="13"/>
      <c r="B205" s="1"/>
      <c r="C205" s="1"/>
      <c r="D205" s="1"/>
      <c r="E205" s="1"/>
      <c r="F205" s="15"/>
    </row>
    <row r="206" spans="1:6" ht="15" customHeight="1">
      <c r="A206" s="13"/>
      <c r="B206" s="1"/>
      <c r="C206" s="1"/>
      <c r="D206" s="1"/>
      <c r="E206" s="1"/>
      <c r="F206" s="15"/>
    </row>
    <row r="207" spans="1:6" ht="15" customHeight="1">
      <c r="A207" s="13"/>
      <c r="B207" s="1"/>
      <c r="C207" s="1"/>
      <c r="D207" s="1"/>
      <c r="E207" s="1"/>
      <c r="F207" s="15"/>
    </row>
    <row r="208" spans="1:6" ht="15" customHeight="1">
      <c r="A208" s="13"/>
      <c r="B208" s="1"/>
      <c r="C208" s="1"/>
      <c r="D208" s="1"/>
      <c r="E208" s="1"/>
      <c r="F208" s="15"/>
    </row>
    <row r="209" spans="1:6" ht="15" customHeight="1">
      <c r="A209" s="13"/>
      <c r="B209" s="1"/>
      <c r="C209" s="1"/>
      <c r="D209" s="1"/>
      <c r="E209" s="1"/>
      <c r="F209" s="15"/>
    </row>
    <row r="210" spans="1:6" ht="15" customHeight="1">
      <c r="A210" s="13"/>
      <c r="B210" s="1"/>
      <c r="C210" s="1"/>
      <c r="D210" s="1"/>
      <c r="E210" s="1"/>
      <c r="F210" s="15"/>
    </row>
    <row r="211" spans="1:6" ht="15" customHeight="1">
      <c r="A211" s="13"/>
      <c r="B211" s="1"/>
      <c r="C211" s="1"/>
      <c r="D211" s="1"/>
      <c r="E211" s="1"/>
      <c r="F211" s="15"/>
    </row>
    <row r="212" spans="1:6" ht="15" customHeight="1">
      <c r="A212" s="13"/>
      <c r="B212" s="1"/>
      <c r="C212" s="1"/>
      <c r="D212" s="1"/>
      <c r="E212" s="1"/>
      <c r="F212" s="15"/>
    </row>
    <row r="213" spans="1:6" ht="15" customHeight="1">
      <c r="A213" s="13"/>
      <c r="B213" s="1"/>
      <c r="C213" s="1"/>
      <c r="D213" s="1"/>
      <c r="E213" s="1"/>
      <c r="F213" s="15"/>
    </row>
    <row r="214" spans="1:6" ht="15" customHeight="1">
      <c r="A214" s="13"/>
      <c r="B214" s="1"/>
      <c r="C214" s="1"/>
      <c r="D214" s="1"/>
      <c r="E214" s="1"/>
      <c r="F214" s="15"/>
    </row>
    <row r="215" spans="1:6" ht="15" customHeight="1">
      <c r="A215" s="13"/>
      <c r="B215" s="1"/>
      <c r="C215" s="1"/>
      <c r="D215" s="1"/>
      <c r="E215" s="1"/>
      <c r="F215" s="15"/>
    </row>
    <row r="216" spans="1:6" ht="15" customHeight="1">
      <c r="A216" s="13"/>
      <c r="B216" s="1"/>
      <c r="C216" s="1"/>
      <c r="D216" s="1"/>
      <c r="E216" s="1"/>
      <c r="F216" s="15"/>
    </row>
    <row r="217" spans="1:6" ht="15" customHeight="1">
      <c r="A217" s="13"/>
      <c r="B217" s="1"/>
      <c r="C217" s="1"/>
      <c r="D217" s="1"/>
      <c r="E217" s="1"/>
      <c r="F217" s="15"/>
    </row>
    <row r="218" spans="1:6" ht="15" customHeight="1">
      <c r="A218" s="13"/>
      <c r="B218" s="1"/>
      <c r="C218" s="1"/>
      <c r="D218" s="1"/>
      <c r="E218" s="1"/>
      <c r="F218" s="15"/>
    </row>
    <row r="219" spans="1:6" ht="15" customHeight="1">
      <c r="A219" s="13"/>
      <c r="B219" s="1"/>
      <c r="C219" s="1"/>
      <c r="D219" s="1"/>
      <c r="E219" s="1"/>
      <c r="F219" s="15"/>
    </row>
    <row r="220" spans="1:6" ht="15" customHeight="1">
      <c r="A220" s="13"/>
      <c r="B220" s="1"/>
      <c r="C220" s="1"/>
      <c r="D220" s="1"/>
      <c r="E220" s="1"/>
      <c r="F220" s="15"/>
    </row>
    <row r="221" spans="1:6" ht="15" customHeight="1">
      <c r="A221" s="13"/>
      <c r="B221" s="1"/>
      <c r="C221" s="1"/>
      <c r="D221" s="1"/>
      <c r="E221" s="1"/>
      <c r="F221" s="1"/>
    </row>
    <row r="222" spans="1:6" ht="15" customHeight="1">
      <c r="A222" s="13"/>
      <c r="B222" s="1"/>
      <c r="C222" s="1"/>
      <c r="D222" s="1"/>
      <c r="E222" s="1"/>
      <c r="F222" s="1"/>
    </row>
    <row r="223" spans="1:6" ht="15" customHeight="1">
      <c r="A223" s="13"/>
      <c r="B223" s="1"/>
      <c r="C223" s="1"/>
      <c r="D223" s="1"/>
      <c r="E223" s="1"/>
      <c r="F223" s="1"/>
    </row>
    <row r="224" spans="1:6" ht="15" customHeight="1">
      <c r="A224" s="13"/>
      <c r="B224" s="1"/>
      <c r="C224" s="1"/>
      <c r="D224" s="1"/>
      <c r="E224" s="1"/>
      <c r="F224" s="1"/>
    </row>
    <row r="225" spans="1:6" ht="15" customHeight="1">
      <c r="A225" s="13"/>
      <c r="B225" s="1"/>
      <c r="C225" s="1"/>
      <c r="D225" s="1"/>
      <c r="E225" s="1"/>
      <c r="F225" s="1"/>
    </row>
    <row r="226" spans="1:6" ht="15" customHeight="1">
      <c r="A226" s="13"/>
      <c r="B226" s="1"/>
      <c r="C226" s="1"/>
      <c r="D226" s="1"/>
      <c r="E226" s="1"/>
      <c r="F226" s="1"/>
    </row>
    <row r="227" spans="1:6" ht="15" customHeight="1">
      <c r="A227" s="13"/>
      <c r="B227" s="1"/>
      <c r="C227" s="1"/>
      <c r="D227" s="1"/>
      <c r="E227" s="1"/>
      <c r="F227" s="1"/>
    </row>
    <row r="228" spans="1:6" ht="15" customHeight="1">
      <c r="A228" s="13"/>
      <c r="B228" s="1"/>
      <c r="C228" s="1"/>
      <c r="D228" s="1"/>
      <c r="E228" s="1"/>
      <c r="F228" s="1"/>
    </row>
    <row r="229" spans="1:6" ht="15" customHeight="1">
      <c r="A229" s="13"/>
      <c r="B229" s="1"/>
      <c r="C229" s="1"/>
      <c r="D229" s="1"/>
      <c r="E229" s="1"/>
      <c r="F229" s="1"/>
    </row>
    <row r="230" spans="1:6" ht="15" customHeight="1">
      <c r="A230" s="13"/>
      <c r="B230" s="1"/>
      <c r="C230" s="1"/>
      <c r="D230" s="1"/>
      <c r="E230" s="1"/>
      <c r="F230" s="1"/>
    </row>
    <row r="231" spans="1:6" ht="15" customHeight="1">
      <c r="A231" s="13"/>
      <c r="B231" s="1"/>
      <c r="C231" s="1"/>
      <c r="D231" s="1"/>
      <c r="E231" s="1"/>
      <c r="F231" s="1"/>
    </row>
    <row r="232" spans="1:6" ht="15" customHeight="1">
      <c r="A232" s="13"/>
      <c r="B232" s="1"/>
      <c r="C232" s="1"/>
      <c r="D232" s="1"/>
      <c r="E232" s="1"/>
      <c r="F232" s="1"/>
    </row>
    <row r="233" spans="1:6" ht="15" customHeight="1">
      <c r="A233" s="13"/>
      <c r="B233" s="1"/>
      <c r="C233" s="1"/>
      <c r="D233" s="1"/>
      <c r="E233" s="1"/>
      <c r="F233" s="1"/>
    </row>
    <row r="234" spans="1:6" ht="15" customHeight="1">
      <c r="A234" s="13"/>
      <c r="B234" s="1"/>
      <c r="C234" s="1"/>
      <c r="D234" s="1"/>
      <c r="E234" s="1"/>
      <c r="F234" s="1"/>
    </row>
    <row r="235" spans="1:6" ht="15" customHeight="1">
      <c r="A235" s="13"/>
      <c r="B235" s="1"/>
      <c r="C235" s="1"/>
      <c r="D235" s="1"/>
      <c r="E235" s="1"/>
      <c r="F235" s="1"/>
    </row>
    <row r="236" spans="1:6" ht="15" customHeight="1">
      <c r="A236" s="13"/>
      <c r="B236" s="1"/>
      <c r="C236" s="1"/>
      <c r="D236" s="1"/>
      <c r="E236" s="1"/>
      <c r="F236" s="1"/>
    </row>
    <row r="237" spans="1:6" ht="15" customHeight="1">
      <c r="A237" s="13"/>
      <c r="B237" s="1"/>
      <c r="C237" s="1"/>
      <c r="D237" s="1"/>
      <c r="E237" s="1"/>
      <c r="F237" s="1"/>
    </row>
    <row r="238" spans="1:6" ht="15" customHeight="1">
      <c r="A238" s="13"/>
      <c r="B238" s="1"/>
      <c r="C238" s="1"/>
      <c r="D238" s="1"/>
      <c r="E238" s="1"/>
      <c r="F238" s="1"/>
    </row>
    <row r="239" spans="1:6" ht="15" customHeight="1">
      <c r="A239" s="13"/>
      <c r="B239" s="1"/>
      <c r="C239" s="1"/>
      <c r="D239" s="1"/>
      <c r="E239" s="1"/>
      <c r="F239" s="1"/>
    </row>
    <row r="240" spans="1:6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</sheetData>
  <mergeCells count="17">
    <mergeCell ref="O6:O7"/>
    <mergeCell ref="N6:N7"/>
    <mergeCell ref="A5:P5"/>
    <mergeCell ref="A6:A7"/>
    <mergeCell ref="C6:C7"/>
    <mergeCell ref="D6:D7"/>
    <mergeCell ref="E6:E7"/>
    <mergeCell ref="F6:F7"/>
    <mergeCell ref="K6:K7"/>
    <mergeCell ref="B6:B7"/>
    <mergeCell ref="P6:P7"/>
    <mergeCell ref="G6:G7"/>
    <mergeCell ref="H6:H7"/>
    <mergeCell ref="I6:I7"/>
    <mergeCell ref="J6:J7"/>
    <mergeCell ref="M6:M7"/>
    <mergeCell ref="L6:L7"/>
  </mergeCells>
  <phoneticPr fontId="0" type="noConversion"/>
  <pageMargins left="0.62992125984251968" right="0.39370078740157483" top="0.62992125984251968" bottom="0.27559055118110237" header="0.23622047244094491" footer="0.15748031496062992"/>
  <pageSetup paperSize="9" scale="60" orientation="landscape" r:id="rId1"/>
  <headerFooter alignWithMargins="0"/>
  <cellWatches>
    <cellWatch r="A1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Гичкина</dc:creator>
  <cp:lastModifiedBy>User</cp:lastModifiedBy>
  <cp:lastPrinted>2014-10-11T06:37:12Z</cp:lastPrinted>
  <dcterms:created xsi:type="dcterms:W3CDTF">2012-10-06T13:25:51Z</dcterms:created>
  <dcterms:modified xsi:type="dcterms:W3CDTF">2014-10-11T06:37:21Z</dcterms:modified>
</cp:coreProperties>
</file>